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stfxca-my.sharepoint.com/personal/jmarchan_stfx_ca/Documents/AP docs/Website/"/>
    </mc:Choice>
  </mc:AlternateContent>
  <xr:revisionPtr revIDLastSave="16" documentId="8_{BB763DC5-C31F-484F-B9DA-06184A077B7F}" xr6:coauthVersionLast="47" xr6:coauthVersionMax="47" xr10:uidLastSave="{31B2BDD7-7513-4D11-A2AF-4E2E73E264FA}"/>
  <bookViews>
    <workbookView xWindow="-120" yWindow="-120" windowWidth="38640" windowHeight="21120" activeTab="1" xr2:uid="{6B995E09-47D1-4E54-99A4-F7A84CE704E7}"/>
  </bookViews>
  <sheets>
    <sheet name="Member Instructions" sheetId="3" r:id="rId1"/>
    <sheet name="Travel Expense Claim" sheetId="1" r:id="rId2"/>
    <sheet name="Lost Receipt Declaration Form" sheetId="4" r:id="rId3"/>
    <sheet name="List" sheetId="2" state="hidden" r:id="rId4"/>
  </sheets>
  <definedNames>
    <definedName name="Country1ex_rate">#REF!</definedName>
    <definedName name="Country2Ex_Rate">#REF!</definedName>
    <definedName name="Country3Ex_Rate">#REF!</definedName>
    <definedName name="Country4Ex_rate">#REF!</definedName>
    <definedName name="Country5Ex_rate">#REF!</definedName>
    <definedName name="_xlnm.Print_Area" localSheetId="0">'Member Instructions'!$A$1:$A$47</definedName>
    <definedName name="_xlnm.Print_Area" localSheetId="1">'Travel Expense Claim'!$B$2:$L$67</definedName>
    <definedName name="USEx_R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1" i="1" l="1"/>
  <c r="K63" i="1"/>
  <c r="H39" i="1"/>
  <c r="K16" i="1" s="1"/>
  <c r="J61" i="1"/>
  <c r="I23" i="1"/>
  <c r="K6" i="1"/>
  <c r="I24" i="1"/>
  <c r="I25" i="1"/>
  <c r="I26" i="1"/>
  <c r="I27" i="1"/>
  <c r="I28" i="1"/>
  <c r="I29" i="1"/>
  <c r="I30" i="1"/>
  <c r="I31" i="1"/>
  <c r="I32" i="1"/>
  <c r="I33" i="1"/>
  <c r="I34" i="1"/>
  <c r="I35" i="1"/>
  <c r="I36" i="1"/>
  <c r="I37" i="1"/>
  <c r="I38" i="1"/>
  <c r="F43" i="1"/>
  <c r="D45" i="1"/>
  <c r="D44" i="1"/>
  <c r="I42" i="1"/>
  <c r="J42" i="1" s="1"/>
  <c r="K42" i="1" s="1"/>
  <c r="L42" i="1" s="1"/>
  <c r="H60" i="1"/>
  <c r="C63" i="1"/>
  <c r="C61" i="1"/>
  <c r="J63" i="1"/>
  <c r="K22" i="1"/>
  <c r="I45" i="1"/>
  <c r="I44" i="1"/>
  <c r="K38" i="1"/>
  <c r="K37" i="1"/>
  <c r="K36" i="1"/>
  <c r="K35" i="1"/>
  <c r="K34" i="1"/>
  <c r="K33" i="1"/>
  <c r="K32" i="1"/>
  <c r="K31" i="1"/>
  <c r="K30" i="1"/>
  <c r="K29" i="1"/>
  <c r="K28" i="1"/>
  <c r="K27" i="1"/>
  <c r="K26" i="1"/>
  <c r="K25" i="1"/>
  <c r="K24" i="1"/>
  <c r="K23" i="1"/>
  <c r="D50" i="1" l="1"/>
  <c r="L28" i="1"/>
  <c r="L27" i="1"/>
  <c r="L36" i="1"/>
  <c r="L37" i="1"/>
  <c r="L29" i="1"/>
  <c r="I39" i="1"/>
  <c r="I46" i="1" s="1"/>
  <c r="L38" i="1"/>
  <c r="L30" i="1"/>
  <c r="L31" i="1"/>
  <c r="L23" i="1"/>
  <c r="L26" i="1"/>
  <c r="L34" i="1"/>
  <c r="L25" i="1"/>
  <c r="L35" i="1"/>
  <c r="L33" i="1"/>
  <c r="L24" i="1"/>
  <c r="L32" i="1"/>
  <c r="L22" i="1"/>
  <c r="J44" i="1"/>
  <c r="K44" i="1" s="1"/>
  <c r="L44" i="1" s="1"/>
  <c r="J45" i="1"/>
  <c r="K45" i="1" s="1"/>
  <c r="L45" i="1" s="1"/>
  <c r="J41" i="1"/>
  <c r="K41" i="1" s="1"/>
  <c r="I47" i="1" l="1"/>
  <c r="J47" i="1" s="1"/>
  <c r="E53" i="1" s="1"/>
  <c r="K46" i="1"/>
  <c r="L41" i="1"/>
  <c r="L46" i="1" s="1"/>
</calcChain>
</file>

<file path=xl/sharedStrings.xml><?xml version="1.0" encoding="utf-8"?>
<sst xmlns="http://schemas.openxmlformats.org/spreadsheetml/2006/main" count="189" uniqueCount="174">
  <si>
    <t>Instructions on how to Complete the Travel Expense Claim Form.</t>
  </si>
  <si>
    <t>Section 1: Member Information</t>
  </si>
  <si>
    <r>
      <rPr>
        <b/>
        <sz val="11"/>
        <color theme="1"/>
        <rFont val="Calibri"/>
        <family val="2"/>
        <scheme val="minor"/>
      </rPr>
      <t>Member name</t>
    </r>
    <r>
      <rPr>
        <sz val="11"/>
        <color theme="1"/>
        <rFont val="Calibri"/>
        <family val="2"/>
        <scheme val="minor"/>
      </rPr>
      <t>: Enter your first and last name.</t>
    </r>
  </si>
  <si>
    <r>
      <rPr>
        <b/>
        <sz val="11"/>
        <color theme="1"/>
        <rFont val="Calibri"/>
        <family val="2"/>
        <scheme val="minor"/>
      </rPr>
      <t>Date:</t>
    </r>
    <r>
      <rPr>
        <sz val="11"/>
        <color theme="1"/>
        <rFont val="Calibri"/>
        <family val="2"/>
        <scheme val="minor"/>
      </rPr>
      <t xml:space="preserve"> Enter todays date or press "CTRL" key + ";" key</t>
    </r>
  </si>
  <si>
    <r>
      <rPr>
        <b/>
        <sz val="11"/>
        <color theme="1"/>
        <rFont val="Calibri"/>
        <family val="2"/>
        <scheme val="minor"/>
      </rPr>
      <t>Faculty</t>
    </r>
    <r>
      <rPr>
        <sz val="11"/>
        <color theme="1"/>
        <rFont val="Calibri"/>
        <family val="2"/>
        <scheme val="minor"/>
      </rPr>
      <t>: Select your faculty from the Drop-down list. (Arts, Business, Education, Science)</t>
    </r>
  </si>
  <si>
    <r>
      <rPr>
        <b/>
        <sz val="11"/>
        <color theme="1"/>
        <rFont val="Calibri"/>
        <family val="2"/>
        <scheme val="minor"/>
      </rPr>
      <t>Telephone:</t>
    </r>
    <r>
      <rPr>
        <sz val="11"/>
        <color theme="1"/>
        <rFont val="Calibri"/>
        <family val="2"/>
        <scheme val="minor"/>
      </rPr>
      <t xml:space="preserve">  Enter a phone number where you can be reached.  Just enter the number and it will be formatted automatically like this (555) 555-5555.</t>
    </r>
  </si>
  <si>
    <r>
      <rPr>
        <b/>
        <sz val="11"/>
        <color theme="1"/>
        <rFont val="Calibri"/>
        <family val="2"/>
        <scheme val="minor"/>
      </rPr>
      <t>Email:</t>
    </r>
    <r>
      <rPr>
        <sz val="11"/>
        <color theme="1"/>
        <rFont val="Calibri"/>
        <family val="2"/>
        <scheme val="minor"/>
      </rPr>
      <t xml:space="preserve">  Enter your university email address.  The "@stfx.ca" is already provided so you only need to enter the first part.</t>
    </r>
  </si>
  <si>
    <t>Section 2: Travel Information ("CAD" is the Canadian dollar equivalent)</t>
  </si>
  <si>
    <r>
      <rPr>
        <b/>
        <sz val="11"/>
        <color theme="1"/>
        <rFont val="Calibri"/>
        <family val="2"/>
        <scheme val="minor"/>
      </rPr>
      <t xml:space="preserve">Destination: </t>
    </r>
    <r>
      <rPr>
        <sz val="11"/>
        <color theme="1"/>
        <rFont val="Calibri"/>
        <family val="2"/>
        <scheme val="minor"/>
      </rPr>
      <t>Enter the location that you traveled to.</t>
    </r>
  </si>
  <si>
    <r>
      <t xml:space="preserve">Departure Date: </t>
    </r>
    <r>
      <rPr>
        <sz val="11"/>
        <color theme="1"/>
        <rFont val="Calibri"/>
        <family val="2"/>
        <scheme val="minor"/>
      </rPr>
      <t>Enter the date that you left your home for travel.  If it was an online conference, enter the date it started.</t>
    </r>
  </si>
  <si>
    <r>
      <rPr>
        <b/>
        <sz val="11"/>
        <color theme="1"/>
        <rFont val="Calibri"/>
        <family val="2"/>
        <scheme val="minor"/>
      </rPr>
      <t xml:space="preserve">Return date: </t>
    </r>
    <r>
      <rPr>
        <sz val="11"/>
        <color theme="1"/>
        <rFont val="Calibri"/>
        <family val="2"/>
        <scheme val="minor"/>
      </rPr>
      <t>Enter the date that you returned home from travel.  If it was an online conference, enter the date it ended.</t>
    </r>
  </si>
  <si>
    <r>
      <rPr>
        <b/>
        <sz val="11"/>
        <color theme="1"/>
        <rFont val="Calibri"/>
        <family val="2"/>
        <scheme val="minor"/>
      </rPr>
      <t xml:space="preserve">Travel Advance Received: </t>
    </r>
    <r>
      <rPr>
        <sz val="11"/>
        <color theme="1"/>
        <rFont val="Calibri"/>
        <family val="2"/>
        <scheme val="minor"/>
      </rPr>
      <t xml:space="preserve"> If you received a travel advance, enter the amount here.  </t>
    </r>
  </si>
  <si>
    <r>
      <rPr>
        <b/>
        <sz val="11"/>
        <color theme="1"/>
        <rFont val="Calibri"/>
        <family val="2"/>
        <scheme val="minor"/>
      </rPr>
      <t xml:space="preserve">Was this an online conference? </t>
    </r>
    <r>
      <rPr>
        <sz val="11"/>
        <color theme="1"/>
        <rFont val="Calibri"/>
        <family val="2"/>
        <scheme val="minor"/>
      </rPr>
      <t>Enter "yes" or "no".</t>
    </r>
  </si>
  <si>
    <r>
      <rPr>
        <b/>
        <sz val="11"/>
        <color theme="1"/>
        <rFont val="Calibri"/>
        <family val="2"/>
        <scheme val="minor"/>
      </rPr>
      <t xml:space="preserve">If you attended a conference, were meals included? </t>
    </r>
    <r>
      <rPr>
        <sz val="11"/>
        <color theme="1"/>
        <rFont val="Calibri"/>
        <family val="2"/>
        <scheme val="minor"/>
      </rPr>
      <t>Enter "yes" or "no".</t>
    </r>
  </si>
  <si>
    <r>
      <rPr>
        <b/>
        <sz val="11"/>
        <color theme="1"/>
        <rFont val="Calibri"/>
        <family val="2"/>
        <scheme val="minor"/>
      </rPr>
      <t>International Exchange Currency:</t>
    </r>
    <r>
      <rPr>
        <sz val="11"/>
        <color theme="1"/>
        <rFont val="Calibri"/>
        <family val="2"/>
        <scheme val="minor"/>
      </rPr>
      <t xml:space="preserve"> Enter the name of the currency that was used to pay some or all expenses.</t>
    </r>
  </si>
  <si>
    <r>
      <rPr>
        <b/>
        <sz val="11"/>
        <color theme="1"/>
        <rFont val="Calibri"/>
        <family val="2"/>
        <scheme val="minor"/>
      </rPr>
      <t>Rate of Exchange (CAD):</t>
    </r>
    <r>
      <rPr>
        <sz val="11"/>
        <color theme="1"/>
        <rFont val="Calibri"/>
        <family val="2"/>
        <scheme val="minor"/>
      </rPr>
      <t xml:space="preserve">  Enter the average rate of exchange while you were traveling.  Use the link provided to the Bank of Canada site and complete the dates when you traveled.</t>
    </r>
  </si>
  <si>
    <r>
      <rPr>
        <b/>
        <sz val="11"/>
        <color theme="1"/>
        <rFont val="Calibri"/>
        <family val="2"/>
        <scheme val="minor"/>
      </rPr>
      <t xml:space="preserve">Employee ID #:  </t>
    </r>
    <r>
      <rPr>
        <sz val="11"/>
        <color theme="1"/>
        <rFont val="Calibri"/>
        <family val="2"/>
        <scheme val="minor"/>
      </rPr>
      <t>Enter your employee ID.  It is 5 digits and can be found on your ID/Swipe card.  If you cannot locate it, it will be completed by the Dean's office/Accounts Payable.</t>
    </r>
  </si>
  <si>
    <t>Section 3: Detail of Expenses</t>
  </si>
  <si>
    <t>Type 1 Expenses - Receipts required</t>
  </si>
  <si>
    <r>
      <rPr>
        <b/>
        <sz val="11"/>
        <color theme="1"/>
        <rFont val="Calibri"/>
        <family val="2"/>
        <scheme val="minor"/>
      </rPr>
      <t>Description Column</t>
    </r>
    <r>
      <rPr>
        <sz val="11"/>
        <color theme="1"/>
        <rFont val="Calibri"/>
        <family val="2"/>
        <scheme val="minor"/>
      </rPr>
      <t>: Enter a description of the expense in the first column.</t>
    </r>
  </si>
  <si>
    <r>
      <rPr>
        <b/>
        <sz val="11"/>
        <color theme="1"/>
        <rFont val="Calibri"/>
        <family val="2"/>
        <scheme val="minor"/>
      </rPr>
      <t xml:space="preserve">Province of Purchase: </t>
    </r>
    <r>
      <rPr>
        <sz val="11"/>
        <color theme="1"/>
        <rFont val="Calibri"/>
        <family val="2"/>
        <scheme val="minor"/>
      </rPr>
      <t xml:space="preserve"> Select the province you purchased the item from the drop-down menu, if applicable.</t>
    </r>
  </si>
  <si>
    <r>
      <rPr>
        <b/>
        <sz val="11"/>
        <color theme="1"/>
        <rFont val="Calibri"/>
        <family val="2"/>
        <scheme val="minor"/>
      </rPr>
      <t>Foreign Currency Amount:</t>
    </r>
    <r>
      <rPr>
        <sz val="11"/>
        <color theme="1"/>
        <rFont val="Calibri"/>
        <family val="2"/>
        <scheme val="minor"/>
      </rPr>
      <t xml:space="preserve">  Only enter an amount here if you purchased the item in a foreign currency and you do not have documented proof of the Canadian dollar conversion, an example would be credit card or bank statements.  The CAD (Canadian) dollar amount will be calculated using the Rate of exchange entered in section 2.</t>
    </r>
  </si>
  <si>
    <r>
      <rPr>
        <b/>
        <sz val="11"/>
        <color theme="1"/>
        <rFont val="Calibri"/>
        <family val="2"/>
        <scheme val="minor"/>
      </rPr>
      <t xml:space="preserve">Total CAD Dollar amount paid: </t>
    </r>
    <r>
      <rPr>
        <sz val="11"/>
        <color theme="1"/>
        <rFont val="Calibri"/>
        <family val="2"/>
        <scheme val="minor"/>
      </rPr>
      <t>For all other expenses in Canadian dollars or those foreign currency transactions with proof of the Canadian dollar conversion, enter the Canadian dollar amount paid for that item.</t>
    </r>
  </si>
  <si>
    <r>
      <rPr>
        <b/>
        <sz val="11"/>
        <color theme="1"/>
        <rFont val="Calibri"/>
        <family val="2"/>
        <scheme val="minor"/>
      </rPr>
      <t>Enter HST/GST:</t>
    </r>
    <r>
      <rPr>
        <sz val="11"/>
        <color theme="1"/>
        <rFont val="Calibri"/>
        <family val="2"/>
        <scheme val="minor"/>
      </rPr>
      <t xml:space="preserve">  Enter the HST or GST appearing on the receipt.</t>
    </r>
  </si>
  <si>
    <t>Type 2 Expenses - No receipts required</t>
  </si>
  <si>
    <t>Use of personal Vehicle</t>
  </si>
  <si>
    <r>
      <rPr>
        <b/>
        <sz val="11"/>
        <color theme="1"/>
        <rFont val="Calibri"/>
        <family val="2"/>
        <scheme val="minor"/>
      </rPr>
      <t>Kilometers:</t>
    </r>
    <r>
      <rPr>
        <sz val="11"/>
        <color theme="1"/>
        <rFont val="Calibri"/>
        <family val="2"/>
        <scheme val="minor"/>
      </rPr>
      <t xml:space="preserve">  Enter the number of kilometers driven with your personal vehicle.</t>
    </r>
  </si>
  <si>
    <t>Meal Allowance</t>
  </si>
  <si>
    <r>
      <rPr>
        <b/>
        <sz val="11"/>
        <color theme="1"/>
        <rFont val="Calibri"/>
        <family val="2"/>
        <scheme val="minor"/>
      </rPr>
      <t>Province:</t>
    </r>
    <r>
      <rPr>
        <sz val="11"/>
        <color theme="1"/>
        <rFont val="Calibri"/>
        <family val="2"/>
        <scheme val="minor"/>
      </rPr>
      <t xml:space="preserve">  Select the province you were traveling in.  If you were traveling in more than one province, enter the second province in the line below.</t>
    </r>
  </si>
  <si>
    <r>
      <rPr>
        <b/>
        <sz val="11"/>
        <color theme="1"/>
        <rFont val="Calibri"/>
        <family val="2"/>
        <scheme val="minor"/>
      </rPr>
      <t>Days:</t>
    </r>
    <r>
      <rPr>
        <sz val="11"/>
        <color theme="1"/>
        <rFont val="Calibri"/>
        <family val="2"/>
        <scheme val="minor"/>
      </rPr>
      <t xml:space="preserve">  Enter the number of days you were in that province.</t>
    </r>
  </si>
  <si>
    <t>Section 4: Check each item below.  Enter "X" or "N/A".</t>
  </si>
  <si>
    <t>If you are using a second charge code, enter the account number in the red box at the far right of the first item and an "X" in the box at the far left; otherwise, enter an "N/A" in the box to the far left.</t>
  </si>
  <si>
    <t>The second item is mandatory.  Read and enter an "X" that you have read and understand your responsibilities.</t>
  </si>
  <si>
    <t>Signature</t>
  </si>
  <si>
    <t xml:space="preserve">To sign this document, type your full name on the line to the right of the "Member Signature".  Forward this form, along with the receipts and any other supporting documents to the Dean's office.  </t>
  </si>
  <si>
    <t>AUT Faculty Travel Expense - Claim Form</t>
  </si>
  <si>
    <t>AUT Member name:</t>
  </si>
  <si>
    <t>Date:</t>
  </si>
  <si>
    <t>Faculty:</t>
  </si>
  <si>
    <t>Arts</t>
  </si>
  <si>
    <t>Tel #:</t>
  </si>
  <si>
    <t>Email:</t>
  </si>
  <si>
    <t>@stfx.ca</t>
  </si>
  <si>
    <t>Section 2: Travel Information</t>
  </si>
  <si>
    <t>Destination:</t>
  </si>
  <si>
    <t>Departure Date:</t>
  </si>
  <si>
    <t>Return Date:</t>
  </si>
  <si>
    <t>Travel Advance received:</t>
  </si>
  <si>
    <t>Was this an online conference?</t>
  </si>
  <si>
    <t>If you attended a conference, were meals included?</t>
  </si>
  <si>
    <t>International Exchange Currency:</t>
  </si>
  <si>
    <t>Rate of Exchange (CAD):</t>
  </si>
  <si>
    <t>Bank of Canada Lookup</t>
  </si>
  <si>
    <t>Employee ID # (5 digits on ID card):</t>
  </si>
  <si>
    <t>(A)</t>
  </si>
  <si>
    <t>(B)</t>
  </si>
  <si>
    <t>(C)</t>
  </si>
  <si>
    <t>(D)</t>
  </si>
  <si>
    <t>(E)</t>
  </si>
  <si>
    <t>Province</t>
  </si>
  <si>
    <t>Foreign</t>
  </si>
  <si>
    <t>Enter</t>
  </si>
  <si>
    <t>*Office use*</t>
  </si>
  <si>
    <t>of</t>
  </si>
  <si>
    <t>Currency (1)</t>
  </si>
  <si>
    <t>Total CAD dollar</t>
  </si>
  <si>
    <t>any HST/GST</t>
  </si>
  <si>
    <t>Expense</t>
  </si>
  <si>
    <r>
      <t xml:space="preserve">Type 1 Expenses - Receipt Required
</t>
    </r>
    <r>
      <rPr>
        <sz val="10"/>
        <rFont val="Arial"/>
        <family val="2"/>
      </rPr>
      <t>i.e. Accommodations, Airfare, Car rental, Taxi, Bus, Train, Parking, Gas, Registration fees, other (details required)</t>
    </r>
  </si>
  <si>
    <t>Purchase</t>
  </si>
  <si>
    <t>Amount
If applicable</t>
  </si>
  <si>
    <t>amount paid</t>
  </si>
  <si>
    <t>amount(s) on receipt</t>
  </si>
  <si>
    <t>HST Rebate</t>
  </si>
  <si>
    <t>Allocation</t>
  </si>
  <si>
    <t xml:space="preserve">Total receipts </t>
  </si>
  <si>
    <t>Type 2 Expenses - Receipts not Required</t>
  </si>
  <si>
    <t>Rate</t>
  </si>
  <si>
    <t>Total Cost 
(inc. taxes)</t>
  </si>
  <si>
    <t>HST/GST</t>
  </si>
  <si>
    <t>Use of Personal Vehicle:</t>
  </si>
  <si>
    <t>Kilometers</t>
  </si>
  <si>
    <t>KMs</t>
  </si>
  <si>
    <t>Flat Rate</t>
  </si>
  <si>
    <t>Tax Rate</t>
  </si>
  <si>
    <t xml:space="preserve">Meal Allowance </t>
  </si>
  <si>
    <t>Days</t>
  </si>
  <si>
    <t xml:space="preserve">Meal Allowance  </t>
  </si>
  <si>
    <t>Balance due Claimant</t>
  </si>
  <si>
    <t>Section 4: Check each item below. Enter "X" or "N/A".</t>
  </si>
  <si>
    <t>If the claim is more than the travel amount that was approved, I wish the funds be charged to the following account.</t>
  </si>
  <si>
    <t>I hereby certify that the above is a correct statement of expenses which were incurred on university business, or to support research for which a grant was awarded.  No other claim will be filed with any organization for the above expenses.  Should a refund be received it will be credited back to the Grant or Department Account.</t>
  </si>
  <si>
    <t>Member Signature:</t>
  </si>
  <si>
    <t>Section 5: Dean's Office use only.</t>
  </si>
  <si>
    <t xml:space="preserve">Travel Amount Approved: </t>
  </si>
  <si>
    <t>Travel Advance Received by member:</t>
  </si>
  <si>
    <t>Approved by:</t>
  </si>
  <si>
    <t>Dean Signature</t>
  </si>
  <si>
    <t>Section 6: Accounts Payable use only.</t>
  </si>
  <si>
    <t>GL Account:</t>
  </si>
  <si>
    <t>Secondary Charge Account:</t>
  </si>
  <si>
    <t>Tax Account:</t>
  </si>
  <si>
    <t>Travel Advance Received:</t>
  </si>
  <si>
    <t xml:space="preserve">Tax Assessment account: </t>
  </si>
  <si>
    <t>10000-2108</t>
  </si>
  <si>
    <t>Total Payable</t>
  </si>
  <si>
    <t>(1) Only enter amounts in the Foreign Currency section if you do not have documentation of Canadian Dollar amount actually paid, i.e. credit card/bank account statement.  Amounts entered in this section will use the FX rate from above to calculate the Canadian Dollar amount.</t>
  </si>
  <si>
    <t>Lost Receipt Declaration Form</t>
  </si>
  <si>
    <t>TO:</t>
  </si>
  <si>
    <t>ACCOUNTING SERVICES, TRAVEL CLAIMS</t>
  </si>
  <si>
    <t>RE:</t>
  </si>
  <si>
    <t>LOSS OF ORIGINAL RECEIPTS</t>
  </si>
  <si>
    <t>I, ____________________________ certify that the following receipts ________________________</t>
  </si>
  <si>
    <t>have been lost and cannot be replaced.  These authorized travel expenses were incurred by me</t>
  </si>
  <si>
    <t>on (date) ______________________ and are reimbursable through St. Francis Xavier University</t>
  </si>
  <si>
    <t>account number ______________________.  I further certify that I have not and will not claim</t>
  </si>
  <si>
    <t>reimbursement for these expenses from any other source.</t>
  </si>
  <si>
    <t>X</t>
  </si>
  <si>
    <t>Signature of the Traveler</t>
  </si>
  <si>
    <t>Date</t>
  </si>
  <si>
    <t>Signature of Supervisor/Dean or Department Chair</t>
  </si>
  <si>
    <t>Group</t>
  </si>
  <si>
    <t>PD Account</t>
  </si>
  <si>
    <t>Tax Account</t>
  </si>
  <si>
    <t>Travel Advance</t>
  </si>
  <si>
    <t>M1001010-1407</t>
  </si>
  <si>
    <t>M1001010-1200</t>
  </si>
  <si>
    <t>Business</t>
  </si>
  <si>
    <t>M1001030-1407</t>
  </si>
  <si>
    <t>M1001030-1200</t>
  </si>
  <si>
    <t>Education</t>
  </si>
  <si>
    <t>M1001040-1407</t>
  </si>
  <si>
    <t>M1001040-1200</t>
  </si>
  <si>
    <t>Science</t>
  </si>
  <si>
    <t>M1001020-1407</t>
  </si>
  <si>
    <t>M1001020-1200</t>
  </si>
  <si>
    <t>Check</t>
  </si>
  <si>
    <t>N/A</t>
  </si>
  <si>
    <t>Province Code</t>
  </si>
  <si>
    <t>Tax Rates</t>
  </si>
  <si>
    <t>Alberta</t>
  </si>
  <si>
    <t>AB</t>
  </si>
  <si>
    <t>British Columbia</t>
  </si>
  <si>
    <t>BC</t>
  </si>
  <si>
    <t>Manitoba</t>
  </si>
  <si>
    <t>MB</t>
  </si>
  <si>
    <t>New Brunswick</t>
  </si>
  <si>
    <t>NB</t>
  </si>
  <si>
    <t>Newfoundland</t>
  </si>
  <si>
    <t>NL</t>
  </si>
  <si>
    <t>Northwest Territories</t>
  </si>
  <si>
    <t>NT</t>
  </si>
  <si>
    <t>Nova Scotia</t>
  </si>
  <si>
    <t>NS</t>
  </si>
  <si>
    <t>Nunavut</t>
  </si>
  <si>
    <t>NU</t>
  </si>
  <si>
    <t>Ontario</t>
  </si>
  <si>
    <t>ON</t>
  </si>
  <si>
    <t>Prince Edward Island</t>
  </si>
  <si>
    <t>PE</t>
  </si>
  <si>
    <t>Quebec</t>
  </si>
  <si>
    <t>QC</t>
  </si>
  <si>
    <t>Saskatchewan</t>
  </si>
  <si>
    <t>SK</t>
  </si>
  <si>
    <t>Yukon</t>
  </si>
  <si>
    <t>YT</t>
  </si>
  <si>
    <t>Conference Meals</t>
  </si>
  <si>
    <t>Yes</t>
  </si>
  <si>
    <t>No</t>
  </si>
  <si>
    <t>M1001010-6205</t>
  </si>
  <si>
    <t>M1001030-6205</t>
  </si>
  <si>
    <t>M1001040-6205</t>
  </si>
  <si>
    <t>M1001020-6205</t>
  </si>
  <si>
    <r>
      <rPr>
        <b/>
        <sz val="11"/>
        <color theme="1"/>
        <rFont val="Calibri"/>
        <family val="2"/>
        <scheme val="minor"/>
      </rPr>
      <t>Flat Rate:</t>
    </r>
    <r>
      <rPr>
        <sz val="11"/>
        <color theme="1"/>
        <rFont val="Calibri"/>
        <family val="2"/>
        <scheme val="minor"/>
      </rPr>
      <t xml:space="preserve">  If you have an approved flat rate, enter the rate here. (Flat rate to Halifax return is $200, Halifax Airport return is $175, and return to Sydney is $180)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</si>
</sst>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d\-mmm\-yyyy;@"/>
    <numFmt numFmtId="165" formatCode="[&lt;=9999999]###\-####;\(###\)\ ###\-####"/>
    <numFmt numFmtId="166" formatCode="00000"/>
  </numFmts>
  <fonts count="26" x14ac:knownFonts="1">
    <font>
      <sz val="11"/>
      <color theme="1"/>
      <name val="Calibri"/>
      <family val="2"/>
      <scheme val="minor"/>
    </font>
    <font>
      <sz val="11"/>
      <color theme="1"/>
      <name val="Calibri"/>
      <family val="2"/>
      <scheme val="minor"/>
    </font>
    <font>
      <sz val="11"/>
      <color theme="1"/>
      <name val="Arial"/>
      <family val="2"/>
    </font>
    <font>
      <b/>
      <sz val="16"/>
      <color theme="1"/>
      <name val="Arial"/>
      <family val="2"/>
    </font>
    <font>
      <b/>
      <sz val="12"/>
      <name val="Arial"/>
      <family val="2"/>
    </font>
    <font>
      <sz val="10"/>
      <name val="Arial"/>
      <family val="2"/>
    </font>
    <font>
      <b/>
      <sz val="10"/>
      <name val="Arial"/>
      <family val="2"/>
    </font>
    <font>
      <b/>
      <sz val="10"/>
      <color rgb="FFFF0000"/>
      <name val="Arial"/>
      <family val="2"/>
    </font>
    <font>
      <sz val="8"/>
      <name val="Arial"/>
      <family val="2"/>
    </font>
    <font>
      <sz val="10"/>
      <name val="Calibri"/>
      <family val="2"/>
    </font>
    <font>
      <b/>
      <sz val="10"/>
      <color rgb="FF00B050"/>
      <name val="Arial"/>
      <family val="2"/>
    </font>
    <font>
      <b/>
      <sz val="12"/>
      <color rgb="FF00B050"/>
      <name val="Arial"/>
      <family val="2"/>
    </font>
    <font>
      <b/>
      <sz val="14"/>
      <color rgb="FF00B050"/>
      <name val="Arial"/>
      <family val="2"/>
    </font>
    <font>
      <b/>
      <sz val="11"/>
      <color theme="1"/>
      <name val="Calibri"/>
      <family val="2"/>
      <scheme val="minor"/>
    </font>
    <font>
      <b/>
      <sz val="12"/>
      <color theme="1"/>
      <name val="Calibri"/>
      <family val="2"/>
      <scheme val="minor"/>
    </font>
    <font>
      <b/>
      <sz val="14"/>
      <color theme="1"/>
      <name val="Calibri"/>
      <family val="2"/>
      <scheme val="minor"/>
    </font>
    <font>
      <b/>
      <sz val="11"/>
      <color rgb="FFFF0000"/>
      <name val="Arial"/>
      <family val="2"/>
    </font>
    <font>
      <b/>
      <sz val="10"/>
      <color theme="5"/>
      <name val="Arial"/>
      <family val="2"/>
    </font>
    <font>
      <b/>
      <sz val="12"/>
      <color theme="5"/>
      <name val="Arial"/>
      <family val="2"/>
    </font>
    <font>
      <u/>
      <sz val="11"/>
      <color theme="10"/>
      <name val="Calibri"/>
      <family val="2"/>
      <scheme val="minor"/>
    </font>
    <font>
      <sz val="8"/>
      <color theme="1"/>
      <name val="Arial"/>
      <family val="2"/>
    </font>
    <font>
      <b/>
      <sz val="11"/>
      <color rgb="FF444444"/>
      <name val="Calibri"/>
      <family val="2"/>
      <charset val="1"/>
    </font>
    <font>
      <b/>
      <i/>
      <sz val="11"/>
      <color theme="1"/>
      <name val="Calibri"/>
      <family val="2"/>
      <scheme val="minor"/>
    </font>
    <font>
      <b/>
      <u/>
      <sz val="10"/>
      <color indexed="10"/>
      <name val="Arial"/>
      <family val="2"/>
    </font>
    <font>
      <b/>
      <u/>
      <sz val="10"/>
      <name val="Arial"/>
      <family val="2"/>
    </font>
    <font>
      <b/>
      <i/>
      <sz val="11"/>
      <color rgb="FF0070C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1"/>
        <bgColor indexed="64"/>
      </patternFill>
    </fill>
    <fill>
      <patternFill patternType="solid">
        <fgColor rgb="FFFFFFFF"/>
        <bgColor indexed="64"/>
      </patternFill>
    </fill>
    <fill>
      <patternFill patternType="solid">
        <fgColor rgb="FFD9D9D9"/>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rgb="FFFF0000"/>
      </left>
      <right/>
      <top style="thin">
        <color indexed="64"/>
      </top>
      <bottom/>
      <diagonal/>
    </border>
    <border>
      <left/>
      <right style="thin">
        <color rgb="FFFF0000"/>
      </right>
      <top style="thin">
        <color indexed="64"/>
      </top>
      <bottom/>
      <diagonal/>
    </border>
    <border>
      <left/>
      <right/>
      <top style="medium">
        <color rgb="FFFF0000"/>
      </top>
      <bottom/>
      <diagonal/>
    </border>
    <border>
      <left/>
      <right style="medium">
        <color rgb="FFFF0000"/>
      </right>
      <top style="medium">
        <color rgb="FFFF0000"/>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43" fontId="1" fillId="0" borderId="0" applyFont="0" applyFill="0" applyBorder="0" applyAlignment="0" applyProtection="0"/>
    <xf numFmtId="0" fontId="19" fillId="0" borderId="0" applyNumberFormat="0" applyFill="0" applyBorder="0" applyAlignment="0" applyProtection="0"/>
  </cellStyleXfs>
  <cellXfs count="198">
    <xf numFmtId="0" fontId="0" fillId="0" borderId="0" xfId="0"/>
    <xf numFmtId="0" fontId="6" fillId="0" borderId="0" xfId="3" applyFont="1"/>
    <xf numFmtId="0" fontId="5" fillId="0" borderId="0" xfId="3"/>
    <xf numFmtId="44" fontId="5" fillId="3" borderId="1" xfId="1" applyFont="1" applyFill="1" applyBorder="1" applyProtection="1">
      <protection locked="0"/>
    </xf>
    <xf numFmtId="44" fontId="5" fillId="2" borderId="1" xfId="1" applyFont="1" applyFill="1" applyBorder="1" applyProtection="1">
      <protection locked="0"/>
    </xf>
    <xf numFmtId="0" fontId="5" fillId="2" borderId="1" xfId="0" applyFont="1" applyFill="1" applyBorder="1" applyProtection="1">
      <protection locked="0"/>
    </xf>
    <xf numFmtId="9" fontId="5" fillId="0" borderId="0" xfId="2" applyFont="1"/>
    <xf numFmtId="0" fontId="2" fillId="2" borderId="0" xfId="0" applyFont="1" applyFill="1"/>
    <xf numFmtId="0" fontId="4" fillId="2" borderId="0" xfId="0" applyFont="1" applyFill="1"/>
    <xf numFmtId="0" fontId="5" fillId="2" borderId="0" xfId="0" applyFont="1" applyFill="1"/>
    <xf numFmtId="0" fontId="5" fillId="2" borderId="0" xfId="0" applyFont="1" applyFill="1" applyAlignment="1">
      <alignment horizontal="center"/>
    </xf>
    <xf numFmtId="0" fontId="5" fillId="2" borderId="0" xfId="0" applyFont="1" applyFill="1" applyAlignment="1">
      <alignment horizontal="right"/>
    </xf>
    <xf numFmtId="165" fontId="5" fillId="2" borderId="0" xfId="0" applyNumberFormat="1" applyFont="1" applyFill="1" applyAlignment="1">
      <alignment horizontal="center"/>
    </xf>
    <xf numFmtId="0" fontId="5" fillId="2" borderId="0" xfId="0" quotePrefix="1" applyFont="1" applyFill="1"/>
    <xf numFmtId="44" fontId="5" fillId="2" borderId="0" xfId="1" applyFont="1" applyFill="1" applyBorder="1" applyProtection="1"/>
    <xf numFmtId="0" fontId="5" fillId="3" borderId="0" xfId="0" applyFont="1" applyFill="1"/>
    <xf numFmtId="0" fontId="6" fillId="2" borderId="4" xfId="0" applyFont="1" applyFill="1" applyBorder="1" applyAlignment="1">
      <alignment horizontal="center" wrapText="1"/>
    </xf>
    <xf numFmtId="9" fontId="6" fillId="2" borderId="4" xfId="0" applyNumberFormat="1" applyFont="1" applyFill="1" applyBorder="1" applyAlignment="1">
      <alignment horizontal="center" wrapText="1"/>
    </xf>
    <xf numFmtId="0" fontId="6" fillId="2" borderId="0" xfId="0" applyFont="1" applyFill="1"/>
    <xf numFmtId="0" fontId="6" fillId="2" borderId="4" xfId="0" applyFont="1" applyFill="1" applyBorder="1" applyAlignment="1">
      <alignment horizontal="center"/>
    </xf>
    <xf numFmtId="43" fontId="6" fillId="2" borderId="4" xfId="0" applyNumberFormat="1" applyFont="1" applyFill="1" applyBorder="1" applyAlignment="1">
      <alignment horizontal="center"/>
    </xf>
    <xf numFmtId="44" fontId="6" fillId="3" borderId="4" xfId="0" applyNumberFormat="1" applyFont="1" applyFill="1" applyBorder="1" applyAlignment="1">
      <alignment horizontal="center"/>
    </xf>
    <xf numFmtId="9" fontId="6" fillId="3" borderId="4" xfId="0" applyNumberFormat="1" applyFont="1" applyFill="1" applyBorder="1" applyAlignment="1">
      <alignment horizontal="center"/>
    </xf>
    <xf numFmtId="0" fontId="6" fillId="2" borderId="4" xfId="0" applyFont="1" applyFill="1" applyBorder="1" applyAlignment="1">
      <alignment horizontal="center" vertical="top"/>
    </xf>
    <xf numFmtId="0" fontId="6" fillId="2" borderId="4" xfId="0" applyFont="1" applyFill="1" applyBorder="1" applyAlignment="1">
      <alignment horizontal="center" vertical="top" wrapText="1"/>
    </xf>
    <xf numFmtId="43" fontId="6" fillId="2" borderId="4" xfId="0" applyNumberFormat="1" applyFont="1" applyFill="1" applyBorder="1" applyAlignment="1">
      <alignment horizontal="center" vertical="top"/>
    </xf>
    <xf numFmtId="44" fontId="6" fillId="3" borderId="4" xfId="0" applyNumberFormat="1" applyFont="1" applyFill="1" applyBorder="1" applyAlignment="1">
      <alignment horizontal="center" vertical="top"/>
    </xf>
    <xf numFmtId="44" fontId="5" fillId="3" borderId="4" xfId="0" applyNumberFormat="1" applyFont="1" applyFill="1" applyBorder="1"/>
    <xf numFmtId="0" fontId="6" fillId="2" borderId="2" xfId="0" applyFont="1" applyFill="1" applyBorder="1"/>
    <xf numFmtId="0" fontId="6" fillId="2" borderId="3" xfId="0" applyFont="1" applyFill="1" applyBorder="1"/>
    <xf numFmtId="0" fontId="6" fillId="2" borderId="5" xfId="0" applyFont="1" applyFill="1" applyBorder="1"/>
    <xf numFmtId="0" fontId="5" fillId="5" borderId="14" xfId="0" applyFont="1" applyFill="1" applyBorder="1"/>
    <xf numFmtId="43" fontId="6" fillId="2" borderId="14" xfId="0" applyNumberFormat="1" applyFont="1" applyFill="1" applyBorder="1" applyAlignment="1">
      <alignment vertical="center" wrapText="1"/>
    </xf>
    <xf numFmtId="43" fontId="5" fillId="2" borderId="14" xfId="0" applyNumberFormat="1" applyFont="1" applyFill="1" applyBorder="1"/>
    <xf numFmtId="44" fontId="5" fillId="5" borderId="9" xfId="0" applyNumberFormat="1" applyFont="1" applyFill="1" applyBorder="1"/>
    <xf numFmtId="44" fontId="5" fillId="5" borderId="8" xfId="0" applyNumberFormat="1" applyFont="1" applyFill="1" applyBorder="1"/>
    <xf numFmtId="0" fontId="6" fillId="4" borderId="2" xfId="0" applyFont="1" applyFill="1" applyBorder="1"/>
    <xf numFmtId="0" fontId="6" fillId="4" borderId="3" xfId="0" applyFont="1" applyFill="1" applyBorder="1"/>
    <xf numFmtId="0" fontId="6" fillId="4" borderId="3" xfId="0" applyFont="1" applyFill="1" applyBorder="1" applyAlignment="1">
      <alignment horizontal="right"/>
    </xf>
    <xf numFmtId="9" fontId="6" fillId="2" borderId="12" xfId="0" applyNumberFormat="1" applyFont="1" applyFill="1" applyBorder="1" applyAlignment="1">
      <alignment horizontal="center" wrapText="1"/>
    </xf>
    <xf numFmtId="0" fontId="6" fillId="5" borderId="3" xfId="0" applyFont="1" applyFill="1" applyBorder="1" applyAlignment="1">
      <alignment horizontal="center" wrapText="1"/>
    </xf>
    <xf numFmtId="0" fontId="6" fillId="5" borderId="5" xfId="0" applyFont="1" applyFill="1" applyBorder="1" applyAlignment="1">
      <alignment wrapText="1"/>
    </xf>
    <xf numFmtId="0" fontId="6" fillId="2" borderId="6" xfId="0" applyFont="1" applyFill="1" applyBorder="1"/>
    <xf numFmtId="0" fontId="6" fillId="2" borderId="13" xfId="0" applyFont="1" applyFill="1" applyBorder="1" applyAlignment="1">
      <alignment horizontal="left"/>
    </xf>
    <xf numFmtId="0" fontId="6" fillId="2" borderId="13" xfId="0" applyFont="1" applyFill="1" applyBorder="1" applyAlignment="1">
      <alignment horizontal="right"/>
    </xf>
    <xf numFmtId="44" fontId="6" fillId="2" borderId="13" xfId="0" applyNumberFormat="1" applyFont="1" applyFill="1" applyBorder="1"/>
    <xf numFmtId="44" fontId="5" fillId="3" borderId="6" xfId="0" applyNumberFormat="1" applyFont="1" applyFill="1" applyBorder="1"/>
    <xf numFmtId="44" fontId="5" fillId="3" borderId="7" xfId="0" applyNumberFormat="1" applyFont="1" applyFill="1" applyBorder="1"/>
    <xf numFmtId="0" fontId="6" fillId="2" borderId="9" xfId="0" applyFont="1" applyFill="1" applyBorder="1"/>
    <xf numFmtId="0" fontId="6" fillId="2" borderId="0" xfId="0" applyFont="1" applyFill="1" applyAlignment="1">
      <alignment horizontal="left"/>
    </xf>
    <xf numFmtId="44" fontId="6" fillId="2" borderId="0" xfId="0" applyNumberFormat="1" applyFont="1" applyFill="1"/>
    <xf numFmtId="44" fontId="6" fillId="2" borderId="0" xfId="1" applyFont="1" applyFill="1" applyBorder="1" applyProtection="1"/>
    <xf numFmtId="44" fontId="5" fillId="3" borderId="9" xfId="0" applyNumberFormat="1" applyFont="1" applyFill="1" applyBorder="1"/>
    <xf numFmtId="44" fontId="5" fillId="3" borderId="8" xfId="0" applyNumberFormat="1" applyFont="1" applyFill="1" applyBorder="1"/>
    <xf numFmtId="0" fontId="2" fillId="2" borderId="6" xfId="0" applyFont="1" applyFill="1" applyBorder="1"/>
    <xf numFmtId="0" fontId="6" fillId="2" borderId="3" xfId="0" applyFont="1" applyFill="1" applyBorder="1" applyAlignment="1">
      <alignment horizontal="center"/>
    </xf>
    <xf numFmtId="9" fontId="6" fillId="2" borderId="3" xfId="0" applyNumberFormat="1" applyFont="1" applyFill="1" applyBorder="1" applyAlignment="1">
      <alignment horizontal="center"/>
    </xf>
    <xf numFmtId="9" fontId="6" fillId="3" borderId="4" xfId="0" applyNumberFormat="1" applyFont="1" applyFill="1" applyBorder="1" applyAlignment="1">
      <alignment horizontal="left"/>
    </xf>
    <xf numFmtId="0" fontId="6" fillId="2" borderId="0" xfId="0" applyFont="1" applyFill="1" applyAlignment="1">
      <alignment horizontal="right"/>
    </xf>
    <xf numFmtId="44" fontId="5" fillId="2" borderId="0" xfId="0" applyNumberFormat="1" applyFont="1" applyFill="1"/>
    <xf numFmtId="0" fontId="6" fillId="2" borderId="10" xfId="0" applyFont="1" applyFill="1" applyBorder="1"/>
    <xf numFmtId="0" fontId="6" fillId="2" borderId="1" xfId="0" applyFont="1" applyFill="1" applyBorder="1" applyAlignment="1">
      <alignment horizontal="right"/>
    </xf>
    <xf numFmtId="44" fontId="10" fillId="0" borderId="0" xfId="0" applyNumberFormat="1" applyFont="1" applyAlignment="1">
      <alignment horizontal="left"/>
    </xf>
    <xf numFmtId="0" fontId="11" fillId="2" borderId="0" xfId="0" applyFont="1" applyFill="1"/>
    <xf numFmtId="44" fontId="12" fillId="2" borderId="15" xfId="0" applyNumberFormat="1" applyFont="1" applyFill="1" applyBorder="1"/>
    <xf numFmtId="44" fontId="5" fillId="5" borderId="16" xfId="0" applyNumberFormat="1" applyFont="1" applyFill="1" applyBorder="1"/>
    <xf numFmtId="44" fontId="6" fillId="3" borderId="16" xfId="0" applyNumberFormat="1" applyFont="1" applyFill="1" applyBorder="1"/>
    <xf numFmtId="44" fontId="6" fillId="3" borderId="17" xfId="0" applyNumberFormat="1" applyFont="1" applyFill="1" applyBorder="1"/>
    <xf numFmtId="0" fontId="4" fillId="3" borderId="6" xfId="0" applyFont="1" applyFill="1" applyBorder="1"/>
    <xf numFmtId="0" fontId="5" fillId="3" borderId="13" xfId="0" applyFont="1" applyFill="1" applyBorder="1"/>
    <xf numFmtId="0" fontId="5" fillId="3" borderId="7" xfId="0" applyFont="1" applyFill="1" applyBorder="1"/>
    <xf numFmtId="0" fontId="5" fillId="3" borderId="9" xfId="0" applyFont="1" applyFill="1" applyBorder="1"/>
    <xf numFmtId="0" fontId="5" fillId="3" borderId="8" xfId="0" applyFont="1" applyFill="1" applyBorder="1"/>
    <xf numFmtId="44" fontId="5" fillId="3" borderId="0" xfId="1" applyFont="1" applyFill="1" applyBorder="1" applyProtection="1"/>
    <xf numFmtId="0" fontId="5" fillId="3" borderId="0" xfId="0" applyFont="1" applyFill="1" applyAlignment="1">
      <alignment horizontal="center"/>
    </xf>
    <xf numFmtId="0" fontId="7" fillId="3" borderId="0" xfId="0" applyFont="1" applyFill="1"/>
    <xf numFmtId="0" fontId="7" fillId="3" borderId="8" xfId="0" applyFont="1" applyFill="1" applyBorder="1"/>
    <xf numFmtId="0" fontId="8" fillId="3" borderId="10" xfId="0" applyFont="1" applyFill="1" applyBorder="1" applyAlignment="1">
      <alignment wrapText="1"/>
    </xf>
    <xf numFmtId="0" fontId="8" fillId="3" borderId="1" xfId="0" applyFont="1" applyFill="1" applyBorder="1" applyAlignment="1">
      <alignment wrapText="1"/>
    </xf>
    <xf numFmtId="0" fontId="8" fillId="3" borderId="1" xfId="0" applyFont="1" applyFill="1" applyBorder="1" applyAlignment="1">
      <alignment horizontal="center" wrapText="1"/>
    </xf>
    <xf numFmtId="0" fontId="8" fillId="3" borderId="11" xfId="0" applyFont="1" applyFill="1" applyBorder="1" applyAlignment="1">
      <alignment wrapText="1"/>
    </xf>
    <xf numFmtId="0" fontId="0" fillId="2" borderId="0" xfId="0" applyFill="1"/>
    <xf numFmtId="0" fontId="5" fillId="2" borderId="4" xfId="0" applyFont="1" applyFill="1" applyBorder="1" applyProtection="1">
      <protection locked="0"/>
    </xf>
    <xf numFmtId="43" fontId="5" fillId="2" borderId="4" xfId="0" applyNumberFormat="1" applyFont="1" applyFill="1" applyBorder="1" applyProtection="1">
      <protection locked="0"/>
    </xf>
    <xf numFmtId="0" fontId="6" fillId="2" borderId="4" xfId="0" applyFont="1" applyFill="1" applyBorder="1" applyProtection="1">
      <protection locked="0"/>
    </xf>
    <xf numFmtId="44" fontId="5" fillId="2" borderId="12" xfId="1" applyFont="1" applyFill="1" applyBorder="1" applyProtection="1">
      <protection locked="0"/>
    </xf>
    <xf numFmtId="0" fontId="6" fillId="2" borderId="4" xfId="0" applyFont="1" applyFill="1" applyBorder="1" applyAlignment="1" applyProtection="1">
      <alignment horizontal="left"/>
      <protection locked="0"/>
    </xf>
    <xf numFmtId="0" fontId="2" fillId="2" borderId="4" xfId="0" applyFont="1" applyFill="1" applyBorder="1" applyProtection="1">
      <protection locked="0"/>
    </xf>
    <xf numFmtId="0" fontId="7" fillId="3" borderId="1" xfId="0" applyFont="1" applyFill="1" applyBorder="1" applyProtection="1">
      <protection locked="0"/>
    </xf>
    <xf numFmtId="0" fontId="0" fillId="6" borderId="0" xfId="0" applyFill="1"/>
    <xf numFmtId="0" fontId="7" fillId="2" borderId="0" xfId="0" applyFont="1" applyFill="1"/>
    <xf numFmtId="43" fontId="5" fillId="2" borderId="4" xfId="4" applyFont="1" applyFill="1" applyBorder="1" applyProtection="1">
      <protection locked="0"/>
    </xf>
    <xf numFmtId="43" fontId="5" fillId="5" borderId="14" xfId="4" applyFont="1" applyFill="1" applyBorder="1" applyProtection="1"/>
    <xf numFmtId="2" fontId="5" fillId="2" borderId="1" xfId="0" applyNumberFormat="1" applyFont="1" applyFill="1" applyBorder="1" applyProtection="1">
      <protection locked="0"/>
    </xf>
    <xf numFmtId="0" fontId="16" fillId="2" borderId="0" xfId="0" applyFont="1" applyFill="1"/>
    <xf numFmtId="166" fontId="6" fillId="3" borderId="1" xfId="0" applyNumberFormat="1" applyFont="1" applyFill="1" applyBorder="1" applyAlignment="1" applyProtection="1">
      <alignment horizontal="right"/>
      <protection locked="0"/>
    </xf>
    <xf numFmtId="0" fontId="2" fillId="2" borderId="1" xfId="0" applyFont="1" applyFill="1" applyBorder="1" applyProtection="1">
      <protection locked="0"/>
    </xf>
    <xf numFmtId="0" fontId="6" fillId="7" borderId="18" xfId="0" applyFont="1" applyFill="1" applyBorder="1"/>
    <xf numFmtId="0" fontId="5" fillId="3" borderId="19" xfId="0" applyFont="1" applyFill="1" applyBorder="1"/>
    <xf numFmtId="0" fontId="4" fillId="3" borderId="20" xfId="0" applyFont="1" applyFill="1" applyBorder="1"/>
    <xf numFmtId="0" fontId="5" fillId="7" borderId="19" xfId="0" applyFont="1" applyFill="1" applyBorder="1"/>
    <xf numFmtId="0" fontId="5" fillId="3" borderId="22" xfId="0" applyFont="1" applyFill="1" applyBorder="1"/>
    <xf numFmtId="0" fontId="5" fillId="7" borderId="0" xfId="0" applyFont="1" applyFill="1"/>
    <xf numFmtId="0" fontId="0" fillId="3" borderId="18" xfId="0" applyFill="1" applyBorder="1"/>
    <xf numFmtId="0" fontId="0" fillId="3" borderId="24" xfId="0" applyFill="1" applyBorder="1"/>
    <xf numFmtId="0" fontId="7" fillId="3" borderId="19" xfId="0" applyFont="1" applyFill="1" applyBorder="1" applyAlignment="1">
      <alignment vertical="top"/>
    </xf>
    <xf numFmtId="0" fontId="5" fillId="7" borderId="25" xfId="0" applyFont="1" applyFill="1" applyBorder="1"/>
    <xf numFmtId="0" fontId="6" fillId="3" borderId="0" xfId="0" applyFont="1" applyFill="1"/>
    <xf numFmtId="0" fontId="5" fillId="7" borderId="22" xfId="0" applyFont="1" applyFill="1" applyBorder="1"/>
    <xf numFmtId="0" fontId="5" fillId="3" borderId="21" xfId="0" applyFont="1" applyFill="1" applyBorder="1"/>
    <xf numFmtId="0" fontId="5" fillId="3" borderId="21" xfId="0" applyFont="1" applyFill="1" applyBorder="1" applyAlignment="1">
      <alignment vertical="center"/>
    </xf>
    <xf numFmtId="0" fontId="9" fillId="3" borderId="0" xfId="0" applyFont="1" applyFill="1"/>
    <xf numFmtId="0" fontId="5" fillId="3" borderId="0" xfId="0" applyFont="1" applyFill="1" applyAlignment="1">
      <alignment vertical="center"/>
    </xf>
    <xf numFmtId="0" fontId="0" fillId="7" borderId="23" xfId="0" applyFill="1" applyBorder="1"/>
    <xf numFmtId="0" fontId="0" fillId="7" borderId="18" xfId="0" applyFill="1" applyBorder="1"/>
    <xf numFmtId="0" fontId="21" fillId="7" borderId="18" xfId="0" applyFont="1" applyFill="1" applyBorder="1" applyAlignment="1">
      <alignment wrapText="1"/>
    </xf>
    <xf numFmtId="0" fontId="5" fillId="0" borderId="26" xfId="3" applyBorder="1"/>
    <xf numFmtId="0" fontId="5" fillId="0" borderId="27" xfId="3" applyBorder="1"/>
    <xf numFmtId="0" fontId="6" fillId="0" borderId="27" xfId="3" applyFont="1" applyBorder="1"/>
    <xf numFmtId="0" fontId="6" fillId="0" borderId="28" xfId="3" applyFont="1" applyBorder="1"/>
    <xf numFmtId="0" fontId="5" fillId="0" borderId="29" xfId="3" applyBorder="1"/>
    <xf numFmtId="0" fontId="6" fillId="0" borderId="0" xfId="3" applyFont="1" applyAlignment="1">
      <alignment horizontal="right"/>
    </xf>
    <xf numFmtId="0" fontId="6" fillId="0" borderId="30" xfId="3" applyFont="1" applyBorder="1"/>
    <xf numFmtId="0" fontId="5" fillId="0" borderId="31" xfId="3" applyBorder="1"/>
    <xf numFmtId="0" fontId="5" fillId="0" borderId="3" xfId="3" applyBorder="1"/>
    <xf numFmtId="0" fontId="6" fillId="0" borderId="2" xfId="3" applyFont="1" applyBorder="1" applyAlignment="1">
      <alignment horizontal="left" vertical="center"/>
    </xf>
    <xf numFmtId="0" fontId="5" fillId="0" borderId="5" xfId="3" applyBorder="1"/>
    <xf numFmtId="0" fontId="6" fillId="0" borderId="32" xfId="3" applyFont="1" applyBorder="1" applyAlignment="1">
      <alignment horizontal="left" vertical="center"/>
    </xf>
    <xf numFmtId="0" fontId="5" fillId="0" borderId="33" xfId="3" applyBorder="1"/>
    <xf numFmtId="0" fontId="5" fillId="0" borderId="34" xfId="3" applyBorder="1"/>
    <xf numFmtId="0" fontId="5" fillId="0" borderId="35" xfId="3" applyBorder="1"/>
    <xf numFmtId="0" fontId="5" fillId="0" borderId="28" xfId="3" applyBorder="1"/>
    <xf numFmtId="0" fontId="5" fillId="0" borderId="30" xfId="3" applyBorder="1"/>
    <xf numFmtId="0" fontId="2" fillId="2" borderId="2" xfId="0" applyFont="1" applyFill="1" applyBorder="1" applyProtection="1">
      <protection locked="0"/>
    </xf>
    <xf numFmtId="44" fontId="18" fillId="2" borderId="0" xfId="1" applyFont="1" applyFill="1" applyBorder="1" applyAlignment="1" applyProtection="1"/>
    <xf numFmtId="0" fontId="15" fillId="6" borderId="0" xfId="0" applyFont="1" applyFill="1" applyAlignment="1">
      <alignment wrapText="1"/>
    </xf>
    <xf numFmtId="0" fontId="0" fillId="6" borderId="0" xfId="0" applyFill="1" applyAlignment="1">
      <alignment wrapText="1"/>
    </xf>
    <xf numFmtId="0" fontId="14" fillId="6" borderId="0" xfId="0" applyFont="1" applyFill="1" applyAlignment="1">
      <alignment wrapText="1"/>
    </xf>
    <xf numFmtId="0" fontId="13" fillId="6" borderId="0" xfId="0" applyFont="1" applyFill="1" applyAlignment="1">
      <alignment wrapText="1"/>
    </xf>
    <xf numFmtId="0" fontId="22" fillId="6" borderId="0" xfId="0" applyFont="1" applyFill="1" applyAlignment="1">
      <alignment wrapText="1"/>
    </xf>
    <xf numFmtId="164" fontId="5" fillId="2" borderId="1" xfId="0" applyNumberFormat="1" applyFont="1" applyFill="1" applyBorder="1" applyAlignment="1" applyProtection="1">
      <alignment horizontal="center"/>
      <protection locked="0"/>
    </xf>
    <xf numFmtId="0" fontId="5" fillId="3" borderId="0" xfId="0" applyFont="1" applyFill="1" applyAlignment="1">
      <alignment horizontal="left"/>
    </xf>
    <xf numFmtId="0" fontId="5" fillId="7" borderId="0" xfId="0" applyFont="1" applyFill="1" applyAlignment="1">
      <alignment horizontal="left"/>
    </xf>
    <xf numFmtId="0" fontId="5" fillId="0" borderId="0" xfId="3" applyAlignment="1">
      <alignment horizontal="center"/>
    </xf>
    <xf numFmtId="0" fontId="5" fillId="3" borderId="0" xfId="0" applyFont="1" applyFill="1" applyAlignment="1">
      <alignment horizontal="left"/>
    </xf>
    <xf numFmtId="44" fontId="5" fillId="3" borderId="18" xfId="1" applyFont="1" applyFill="1" applyBorder="1" applyAlignment="1" applyProtection="1">
      <alignment horizontal="center"/>
      <protection locked="0"/>
    </xf>
    <xf numFmtId="44" fontId="5" fillId="3" borderId="24" xfId="1" applyFont="1" applyFill="1" applyBorder="1" applyAlignment="1" applyProtection="1">
      <alignment horizontal="center"/>
      <protection locked="0"/>
    </xf>
    <xf numFmtId="44" fontId="5" fillId="7" borderId="18" xfId="0" applyNumberFormat="1" applyFont="1" applyFill="1" applyBorder="1" applyAlignment="1" applyProtection="1">
      <alignment horizontal="center"/>
      <protection locked="0"/>
    </xf>
    <xf numFmtId="44" fontId="5" fillId="7" borderId="24" xfId="0" applyNumberFormat="1" applyFont="1" applyFill="1" applyBorder="1" applyAlignment="1" applyProtection="1">
      <alignment horizontal="center"/>
      <protection locked="0"/>
    </xf>
    <xf numFmtId="0" fontId="5" fillId="7" borderId="0" xfId="0" applyFont="1" applyFill="1" applyAlignment="1">
      <alignment horizontal="left"/>
    </xf>
    <xf numFmtId="0" fontId="6" fillId="3" borderId="18" xfId="0" applyFont="1" applyFill="1" applyBorder="1" applyAlignment="1">
      <alignment horizontal="center"/>
    </xf>
    <xf numFmtId="0" fontId="6" fillId="3" borderId="1" xfId="0" applyFont="1" applyFill="1" applyBorder="1" applyAlignment="1">
      <alignment horizontal="center"/>
    </xf>
    <xf numFmtId="44" fontId="5" fillId="3" borderId="18" xfId="0" applyNumberFormat="1" applyFont="1" applyFill="1" applyBorder="1" applyAlignment="1" applyProtection="1">
      <alignment horizontal="center"/>
      <protection locked="0"/>
    </xf>
    <xf numFmtId="44" fontId="5" fillId="3" borderId="1" xfId="0" applyNumberFormat="1" applyFont="1" applyFill="1" applyBorder="1" applyAlignment="1" applyProtection="1">
      <alignment horizontal="center"/>
      <protection locked="0"/>
    </xf>
    <xf numFmtId="0" fontId="20" fillId="2" borderId="0" xfId="0" applyFont="1" applyFill="1" applyAlignment="1">
      <alignment horizontal="left" wrapText="1"/>
    </xf>
    <xf numFmtId="0" fontId="3" fillId="2" borderId="0" xfId="0" applyFont="1" applyFill="1" applyAlignment="1">
      <alignment horizontal="right"/>
    </xf>
    <xf numFmtId="0" fontId="5" fillId="2" borderId="1" xfId="0" applyFont="1" applyFill="1" applyBorder="1" applyAlignment="1" applyProtection="1">
      <alignment horizontal="center"/>
      <protection locked="0"/>
    </xf>
    <xf numFmtId="164" fontId="17" fillId="2" borderId="0" xfId="0" applyNumberFormat="1" applyFont="1" applyFill="1" applyAlignment="1">
      <alignment horizontal="right"/>
    </xf>
    <xf numFmtId="165" fontId="5" fillId="2" borderId="1" xfId="0" applyNumberFormat="1" applyFont="1" applyFill="1" applyBorder="1" applyAlignment="1" applyProtection="1">
      <alignment horizontal="center"/>
      <protection locked="0"/>
    </xf>
    <xf numFmtId="0" fontId="8" fillId="3" borderId="3" xfId="0" applyFont="1" applyFill="1" applyBorder="1" applyAlignment="1">
      <alignment horizontal="center" wrapText="1"/>
    </xf>
    <xf numFmtId="0" fontId="5" fillId="3" borderId="0" xfId="0" applyFont="1" applyFill="1" applyAlignment="1">
      <alignment horizontal="right"/>
    </xf>
    <xf numFmtId="0" fontId="7" fillId="2" borderId="13" xfId="0" applyFont="1" applyFill="1" applyBorder="1" applyAlignment="1">
      <alignment horizontal="center"/>
    </xf>
    <xf numFmtId="0" fontId="7" fillId="2" borderId="7" xfId="0" applyFont="1" applyFill="1" applyBorder="1" applyAlignment="1">
      <alignment horizontal="center"/>
    </xf>
    <xf numFmtId="0" fontId="6" fillId="4" borderId="2" xfId="0" applyFont="1" applyFill="1" applyBorder="1" applyAlignment="1">
      <alignment horizontal="left" wrapText="1"/>
    </xf>
    <xf numFmtId="0" fontId="6" fillId="4" borderId="3" xfId="0" applyFont="1" applyFill="1" applyBorder="1" applyAlignment="1">
      <alignment horizontal="left" wrapText="1"/>
    </xf>
    <xf numFmtId="0" fontId="6" fillId="4" borderId="5" xfId="0" applyFont="1" applyFill="1" applyBorder="1" applyAlignment="1">
      <alignment horizontal="left" wrapText="1"/>
    </xf>
    <xf numFmtId="44" fontId="6" fillId="2" borderId="2" xfId="0" applyNumberFormat="1" applyFont="1" applyFill="1" applyBorder="1" applyAlignment="1">
      <alignment horizontal="center"/>
    </xf>
    <xf numFmtId="44" fontId="6" fillId="2" borderId="5" xfId="0" applyNumberFormat="1" applyFont="1" applyFill="1" applyBorder="1" applyAlignment="1">
      <alignment horizontal="center"/>
    </xf>
    <xf numFmtId="0" fontId="5" fillId="3" borderId="1" xfId="0" applyFont="1" applyFill="1" applyBorder="1" applyAlignment="1" applyProtection="1">
      <alignment horizontal="center"/>
      <protection locked="0"/>
    </xf>
    <xf numFmtId="0" fontId="6" fillId="2" borderId="2" xfId="0" applyFont="1" applyFill="1" applyBorder="1" applyAlignment="1" applyProtection="1">
      <alignment horizontal="center"/>
      <protection locked="0"/>
    </xf>
    <xf numFmtId="0" fontId="6" fillId="2" borderId="3" xfId="0" applyFont="1" applyFill="1" applyBorder="1" applyAlignment="1" applyProtection="1">
      <alignment horizontal="center"/>
      <protection locked="0"/>
    </xf>
    <xf numFmtId="0" fontId="6" fillId="2" borderId="5" xfId="0" applyFont="1" applyFill="1" applyBorder="1" applyAlignment="1" applyProtection="1">
      <alignment horizontal="center"/>
      <protection locked="0"/>
    </xf>
    <xf numFmtId="0" fontId="2" fillId="2" borderId="36" xfId="0" applyFont="1" applyFill="1" applyBorder="1" applyAlignment="1">
      <alignment horizontal="left" wrapText="1"/>
    </xf>
    <xf numFmtId="0" fontId="2" fillId="2" borderId="13" xfId="0" applyFont="1" applyFill="1" applyBorder="1" applyAlignment="1">
      <alignment horizontal="left" wrapText="1"/>
    </xf>
    <xf numFmtId="0" fontId="2" fillId="2" borderId="37" xfId="0" applyFont="1" applyFill="1" applyBorder="1" applyAlignment="1">
      <alignment horizontal="left" wrapText="1"/>
    </xf>
    <xf numFmtId="0" fontId="25" fillId="2" borderId="38" xfId="0" applyFont="1" applyFill="1" applyBorder="1" applyAlignment="1" applyProtection="1">
      <alignment horizontal="center"/>
      <protection locked="0"/>
    </xf>
    <xf numFmtId="0" fontId="25" fillId="2" borderId="39" xfId="0" applyFont="1" applyFill="1" applyBorder="1" applyAlignment="1" applyProtection="1">
      <alignment horizontal="center"/>
      <protection locked="0"/>
    </xf>
    <xf numFmtId="164" fontId="5" fillId="2" borderId="0" xfId="0" applyNumberFormat="1" applyFont="1" applyFill="1" applyAlignment="1">
      <alignment horizontal="right"/>
    </xf>
    <xf numFmtId="0" fontId="4" fillId="2" borderId="1" xfId="0" applyFont="1" applyFill="1" applyBorder="1" applyAlignment="1">
      <alignment horizontal="center"/>
    </xf>
    <xf numFmtId="0" fontId="4" fillId="2" borderId="0" xfId="0" applyFont="1" applyFill="1" applyAlignment="1">
      <alignment horizontal="center"/>
    </xf>
    <xf numFmtId="0" fontId="18" fillId="2" borderId="34" xfId="0" applyFont="1" applyFill="1" applyBorder="1" applyAlignment="1">
      <alignment horizontal="center"/>
    </xf>
    <xf numFmtId="0" fontId="7" fillId="3" borderId="13" xfId="0" applyFont="1" applyFill="1" applyBorder="1" applyAlignment="1">
      <alignment horizontal="center"/>
    </xf>
    <xf numFmtId="44" fontId="6" fillId="2" borderId="6" xfId="0" applyNumberFormat="1" applyFont="1" applyFill="1" applyBorder="1" applyAlignment="1">
      <alignment horizontal="center"/>
    </xf>
    <xf numFmtId="44" fontId="6" fillId="2" borderId="13" xfId="0" applyNumberFormat="1" applyFont="1" applyFill="1" applyBorder="1" applyAlignment="1">
      <alignment horizontal="center"/>
    </xf>
    <xf numFmtId="44" fontId="6" fillId="2" borderId="9" xfId="0" applyNumberFormat="1" applyFont="1" applyFill="1" applyBorder="1" applyAlignment="1">
      <alignment horizontal="center"/>
    </xf>
    <xf numFmtId="44" fontId="6" fillId="2" borderId="0" xfId="0" applyNumberFormat="1" applyFont="1" applyFill="1" applyAlignment="1">
      <alignment horizontal="center"/>
    </xf>
    <xf numFmtId="44" fontId="6" fillId="2" borderId="10" xfId="0" applyNumberFormat="1" applyFont="1" applyFill="1" applyBorder="1" applyAlignment="1">
      <alignment horizontal="center"/>
    </xf>
    <xf numFmtId="44" fontId="6" fillId="2" borderId="1" xfId="0" applyNumberFormat="1" applyFont="1" applyFill="1" applyBorder="1" applyAlignment="1">
      <alignment horizontal="center"/>
    </xf>
    <xf numFmtId="0" fontId="2" fillId="2" borderId="4" xfId="0" applyFont="1" applyFill="1" applyBorder="1" applyAlignment="1">
      <alignment horizontal="left" wrapText="1"/>
    </xf>
    <xf numFmtId="164" fontId="5" fillId="2" borderId="1" xfId="0" applyNumberFormat="1" applyFont="1" applyFill="1" applyBorder="1" applyAlignment="1" applyProtection="1">
      <alignment horizontal="center"/>
      <protection locked="0"/>
    </xf>
    <xf numFmtId="0" fontId="5" fillId="2" borderId="0" xfId="0" applyFont="1" applyFill="1" applyAlignment="1">
      <alignment horizontal="center"/>
    </xf>
    <xf numFmtId="44" fontId="5" fillId="2" borderId="1" xfId="1" applyFont="1" applyFill="1" applyBorder="1" applyAlignment="1" applyProtection="1">
      <alignment horizontal="center"/>
      <protection locked="0"/>
    </xf>
    <xf numFmtId="0" fontId="19" fillId="2" borderId="0" xfId="5" applyFill="1" applyAlignment="1" applyProtection="1">
      <alignment horizontal="left"/>
      <protection locked="0"/>
    </xf>
    <xf numFmtId="0" fontId="5" fillId="0" borderId="1" xfId="3" applyBorder="1" applyAlignment="1">
      <alignment horizontal="center"/>
    </xf>
    <xf numFmtId="0" fontId="5" fillId="0" borderId="0" xfId="3" applyAlignment="1">
      <alignment horizontal="center"/>
    </xf>
    <xf numFmtId="0" fontId="6" fillId="0" borderId="0" xfId="3" applyFont="1" applyAlignment="1">
      <alignment horizontal="center"/>
    </xf>
    <xf numFmtId="0" fontId="24" fillId="0" borderId="0" xfId="3" applyFont="1" applyAlignment="1">
      <alignment horizontal="center"/>
    </xf>
    <xf numFmtId="0" fontId="23" fillId="0" borderId="0" xfId="3" applyFont="1" applyAlignment="1">
      <alignment horizontal="center"/>
    </xf>
  </cellXfs>
  <cellStyles count="6">
    <cellStyle name="Comma" xfId="4" builtinId="3"/>
    <cellStyle name="Currency" xfId="1" builtinId="4"/>
    <cellStyle name="Hyperlink" xfId="5" builtinId="8"/>
    <cellStyle name="Normal" xfId="0" builtinId="0"/>
    <cellStyle name="Normal 2" xfId="3" xr:uid="{E5A0FB47-4CB7-4C5B-A83B-1F70540006A5}"/>
    <cellStyle name="Percent" xfId="2" builtinId="5"/>
  </cellStyles>
  <dxfs count="8">
    <dxf>
      <border>
        <left style="thin">
          <color rgb="FFFF0000"/>
        </left>
        <right style="thin">
          <color rgb="FFFF0000"/>
        </right>
        <top style="thin">
          <color rgb="FFFF0000"/>
        </top>
        <bottom style="thin">
          <color rgb="FFFF0000"/>
        </bottom>
        <vertical/>
        <horizontal/>
      </border>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809625</xdr:colOff>
      <xdr:row>1</xdr:row>
      <xdr:rowOff>1085850</xdr:rowOff>
    </xdr:to>
    <xdr:pic>
      <xdr:nvPicPr>
        <xdr:cNvPr id="4" name="Picture 3">
          <a:extLst>
            <a:ext uri="{FF2B5EF4-FFF2-40B4-BE49-F238E27FC236}">
              <a16:creationId xmlns:a16="http://schemas.microsoft.com/office/drawing/2014/main" id="{58A1CB2F-3B01-4889-BEA6-8131E1C93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84150"/>
          <a:ext cx="2743200" cy="109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184150</xdr:rowOff>
    </xdr:from>
    <xdr:to>
      <xdr:col>7</xdr:col>
      <xdr:colOff>0</xdr:colOff>
      <xdr:row>7</xdr:row>
      <xdr:rowOff>158750</xdr:rowOff>
    </xdr:to>
    <xdr:pic>
      <xdr:nvPicPr>
        <xdr:cNvPr id="3" name="Picture 2">
          <a:extLst>
            <a:ext uri="{FF2B5EF4-FFF2-40B4-BE49-F238E27FC236}">
              <a16:creationId xmlns:a16="http://schemas.microsoft.com/office/drawing/2014/main" id="{7AF9D8B3-B237-430F-BEB3-26BB0F22E1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84150"/>
          <a:ext cx="2765425"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32AE7F-98AE-4BA1-A477-BC49552E0572}" name="Group" displayName="Group" ref="A2:D6" totalsRowShown="0" headerRowDxfId="7" dataDxfId="6">
  <autoFilter ref="A2:D6" xr:uid="{D852852D-2CC9-4E60-B8F5-38B27333ADD8}"/>
  <tableColumns count="4">
    <tableColumn id="1" xr3:uid="{33477C31-12A6-45B3-A7EC-DE3AF15418D2}" name="Group" dataDxfId="5"/>
    <tableColumn id="2" xr3:uid="{24EF60F3-2668-4430-835C-A8CBE03AB021}" name="PD Account" dataDxfId="4"/>
    <tableColumn id="3" xr3:uid="{BA254D1D-8A85-48DE-A639-9DEB69FC081B}" name="Tax Account" dataDxfId="3"/>
    <tableColumn id="4" xr3:uid="{490D0BFA-2D22-49F5-A115-E2002A547C03}" name="Travel Advance" dataDxfId="2"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813DBA-1DC2-4131-845E-7F4ABCB8E67A}" name="tax" displayName="tax" ref="B14:C27" totalsRowShown="0" headerRowCellStyle="Normal 2">
  <autoFilter ref="B14:C27" xr:uid="{BDB6C506-D842-45DB-A126-698819B189E2}"/>
  <tableColumns count="2">
    <tableColumn id="1" xr3:uid="{929968E9-6A77-4F0A-9966-56654164B0CA}" name="Province Code" dataCellStyle="Normal 2"/>
    <tableColumn id="2" xr3:uid="{DE9D3624-5056-4DB5-9DB1-8227596CF37C}" name="Tax Rates" dataDxfId="1" dataCellStyle="Percent"/>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bankofcanada.ca/rates/exchange/daily-exchange-rates-lookup/"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1C7D1-5CAF-477A-8F92-0EEB06711F2B}">
  <sheetPr codeName="Sheet1">
    <pageSetUpPr fitToPage="1"/>
  </sheetPr>
  <dimension ref="A1:A47"/>
  <sheetViews>
    <sheetView topLeftCell="A16" workbookViewId="0">
      <selection activeCell="A46" sqref="A46"/>
    </sheetView>
  </sheetViews>
  <sheetFormatPr defaultColWidth="8.7109375" defaultRowHeight="15" x14ac:dyDescent="0.25"/>
  <cols>
    <col min="1" max="1" width="132.7109375" style="89" customWidth="1"/>
    <col min="2" max="16384" width="8.7109375" style="89"/>
  </cols>
  <sheetData>
    <row r="1" spans="1:1" ht="18.75" x14ac:dyDescent="0.3">
      <c r="A1" s="135" t="s">
        <v>0</v>
      </c>
    </row>
    <row r="2" spans="1:1" x14ac:dyDescent="0.25">
      <c r="A2" s="136"/>
    </row>
    <row r="3" spans="1:1" ht="15.75" x14ac:dyDescent="0.25">
      <c r="A3" s="137" t="s">
        <v>1</v>
      </c>
    </row>
    <row r="4" spans="1:1" x14ac:dyDescent="0.25">
      <c r="A4" s="136"/>
    </row>
    <row r="5" spans="1:1" x14ac:dyDescent="0.25">
      <c r="A5" s="136" t="s">
        <v>2</v>
      </c>
    </row>
    <row r="6" spans="1:1" x14ac:dyDescent="0.25">
      <c r="A6" s="136" t="s">
        <v>3</v>
      </c>
    </row>
    <row r="7" spans="1:1" x14ac:dyDescent="0.25">
      <c r="A7" s="136" t="s">
        <v>4</v>
      </c>
    </row>
    <row r="8" spans="1:1" ht="30" x14ac:dyDescent="0.25">
      <c r="A8" s="136" t="s">
        <v>5</v>
      </c>
    </row>
    <row r="9" spans="1:1" x14ac:dyDescent="0.25">
      <c r="A9" s="136" t="s">
        <v>6</v>
      </c>
    </row>
    <row r="10" spans="1:1" x14ac:dyDescent="0.25">
      <c r="A10" s="136"/>
    </row>
    <row r="11" spans="1:1" ht="15.75" x14ac:dyDescent="0.25">
      <c r="A11" s="137" t="s">
        <v>7</v>
      </c>
    </row>
    <row r="12" spans="1:1" x14ac:dyDescent="0.25">
      <c r="A12" s="136"/>
    </row>
    <row r="13" spans="1:1" x14ac:dyDescent="0.25">
      <c r="A13" s="136" t="s">
        <v>8</v>
      </c>
    </row>
    <row r="14" spans="1:1" x14ac:dyDescent="0.25">
      <c r="A14" s="138" t="s">
        <v>9</v>
      </c>
    </row>
    <row r="15" spans="1:1" x14ac:dyDescent="0.25">
      <c r="A15" s="136" t="s">
        <v>10</v>
      </c>
    </row>
    <row r="16" spans="1:1" x14ac:dyDescent="0.25">
      <c r="A16" s="136" t="s">
        <v>11</v>
      </c>
    </row>
    <row r="17" spans="1:1" x14ac:dyDescent="0.25">
      <c r="A17" s="136" t="s">
        <v>12</v>
      </c>
    </row>
    <row r="18" spans="1:1" x14ac:dyDescent="0.25">
      <c r="A18" s="136" t="s">
        <v>13</v>
      </c>
    </row>
    <row r="19" spans="1:1" x14ac:dyDescent="0.25">
      <c r="A19" s="136" t="s">
        <v>14</v>
      </c>
    </row>
    <row r="20" spans="1:1" ht="30" x14ac:dyDescent="0.25">
      <c r="A20" s="136" t="s">
        <v>15</v>
      </c>
    </row>
    <row r="21" spans="1:1" ht="30" x14ac:dyDescent="0.25">
      <c r="A21" s="136" t="s">
        <v>16</v>
      </c>
    </row>
    <row r="22" spans="1:1" x14ac:dyDescent="0.25">
      <c r="A22" s="136"/>
    </row>
    <row r="23" spans="1:1" x14ac:dyDescent="0.25">
      <c r="A23" s="138" t="s">
        <v>17</v>
      </c>
    </row>
    <row r="24" spans="1:1" x14ac:dyDescent="0.25">
      <c r="A24" s="136"/>
    </row>
    <row r="25" spans="1:1" x14ac:dyDescent="0.25">
      <c r="A25" s="139" t="s">
        <v>18</v>
      </c>
    </row>
    <row r="26" spans="1:1" x14ac:dyDescent="0.25">
      <c r="A26" s="136" t="s">
        <v>19</v>
      </c>
    </row>
    <row r="27" spans="1:1" x14ac:dyDescent="0.25">
      <c r="A27" s="136" t="s">
        <v>20</v>
      </c>
    </row>
    <row r="28" spans="1:1" ht="45" x14ac:dyDescent="0.25">
      <c r="A28" s="136" t="s">
        <v>21</v>
      </c>
    </row>
    <row r="29" spans="1:1" ht="30" x14ac:dyDescent="0.25">
      <c r="A29" s="136" t="s">
        <v>22</v>
      </c>
    </row>
    <row r="30" spans="1:1" x14ac:dyDescent="0.25">
      <c r="A30" s="136" t="s">
        <v>23</v>
      </c>
    </row>
    <row r="31" spans="1:1" x14ac:dyDescent="0.25">
      <c r="A31" s="136"/>
    </row>
    <row r="32" spans="1:1" x14ac:dyDescent="0.25">
      <c r="A32" s="139" t="s">
        <v>24</v>
      </c>
    </row>
    <row r="33" spans="1:1" x14ac:dyDescent="0.25">
      <c r="A33" s="136" t="s">
        <v>25</v>
      </c>
    </row>
    <row r="34" spans="1:1" x14ac:dyDescent="0.25">
      <c r="A34" s="136" t="s">
        <v>26</v>
      </c>
    </row>
    <row r="35" spans="1:1" ht="30" x14ac:dyDescent="0.25">
      <c r="A35" s="136" t="s">
        <v>173</v>
      </c>
    </row>
    <row r="36" spans="1:1" x14ac:dyDescent="0.25">
      <c r="A36" s="136"/>
    </row>
    <row r="37" spans="1:1" x14ac:dyDescent="0.25">
      <c r="A37" s="136" t="s">
        <v>27</v>
      </c>
    </row>
    <row r="38" spans="1:1" ht="30" x14ac:dyDescent="0.25">
      <c r="A38" s="136" t="s">
        <v>28</v>
      </c>
    </row>
    <row r="39" spans="1:1" x14ac:dyDescent="0.25">
      <c r="A39" s="136" t="s">
        <v>29</v>
      </c>
    </row>
    <row r="40" spans="1:1" x14ac:dyDescent="0.25">
      <c r="A40" s="136"/>
    </row>
    <row r="41" spans="1:1" x14ac:dyDescent="0.25">
      <c r="A41" s="138" t="s">
        <v>30</v>
      </c>
    </row>
    <row r="42" spans="1:1" ht="30" x14ac:dyDescent="0.25">
      <c r="A42" s="136" t="s">
        <v>31</v>
      </c>
    </row>
    <row r="43" spans="1:1" x14ac:dyDescent="0.25">
      <c r="A43" s="136" t="s">
        <v>32</v>
      </c>
    </row>
    <row r="44" spans="1:1" x14ac:dyDescent="0.25">
      <c r="A44" s="136"/>
    </row>
    <row r="45" spans="1:1" x14ac:dyDescent="0.25">
      <c r="A45" s="138" t="s">
        <v>33</v>
      </c>
    </row>
    <row r="46" spans="1:1" ht="30" x14ac:dyDescent="0.25">
      <c r="A46" s="136" t="s">
        <v>34</v>
      </c>
    </row>
    <row r="47" spans="1:1" x14ac:dyDescent="0.25">
      <c r="A47" s="136"/>
    </row>
  </sheetData>
  <sheetProtection sheet="1" selectLockedCells="1"/>
  <pageMargins left="0.7" right="0.7" top="0.75" bottom="0.75" header="0.3" footer="0.3"/>
  <pageSetup scale="6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2018E-87C7-43C7-A17D-36A1FB8424A5}">
  <sheetPr codeName="Sheet2">
    <pageSetUpPr fitToPage="1"/>
  </sheetPr>
  <dimension ref="B2:L67"/>
  <sheetViews>
    <sheetView tabSelected="1" topLeftCell="A16" zoomScale="90" zoomScaleNormal="90" workbookViewId="0">
      <selection activeCell="W43" sqref="W43"/>
    </sheetView>
  </sheetViews>
  <sheetFormatPr defaultColWidth="8.7109375" defaultRowHeight="14.25" x14ac:dyDescent="0.2"/>
  <cols>
    <col min="1" max="1" width="8.7109375" style="7"/>
    <col min="2" max="2" width="15.140625" style="7" customWidth="1"/>
    <col min="3" max="3" width="12.85546875" style="7" customWidth="1"/>
    <col min="4" max="4" width="19.7109375" style="7" customWidth="1"/>
    <col min="5" max="5" width="11.28515625" style="7" customWidth="1"/>
    <col min="6" max="6" width="10.85546875" style="7" customWidth="1"/>
    <col min="7" max="7" width="10.7109375" style="7" customWidth="1"/>
    <col min="8" max="8" width="10.42578125" style="7" customWidth="1"/>
    <col min="9" max="9" width="16.5703125" style="7" customWidth="1"/>
    <col min="10" max="10" width="20.140625" style="7" bestFit="1" customWidth="1"/>
    <col min="11" max="11" width="11.42578125" style="7" customWidth="1"/>
    <col min="12" max="12" width="15" style="7" customWidth="1"/>
    <col min="13" max="13" width="11.5703125" style="7" customWidth="1"/>
    <col min="14" max="14" width="8.7109375" style="7"/>
    <col min="15" max="15" width="11.140625" style="7" customWidth="1"/>
    <col min="16" max="16384" width="8.7109375" style="7"/>
  </cols>
  <sheetData>
    <row r="2" spans="2:12" ht="87.6" customHeight="1" x14ac:dyDescent="0.3">
      <c r="B2" s="155" t="s">
        <v>35</v>
      </c>
      <c r="C2" s="155"/>
      <c r="D2" s="155"/>
      <c r="E2" s="155"/>
      <c r="F2" s="155"/>
      <c r="G2" s="155"/>
      <c r="H2" s="155"/>
      <c r="I2" s="155"/>
      <c r="J2" s="155"/>
      <c r="K2" s="155"/>
      <c r="L2" s="155"/>
    </row>
    <row r="4" spans="2:12" ht="15.75" x14ac:dyDescent="0.25">
      <c r="B4" s="8" t="s">
        <v>1</v>
      </c>
      <c r="C4" s="9"/>
      <c r="D4" s="9"/>
      <c r="E4" s="9"/>
      <c r="F4" s="9"/>
      <c r="G4" s="9"/>
      <c r="H4" s="9"/>
      <c r="I4" s="9"/>
      <c r="J4" s="9"/>
      <c r="K4" s="9"/>
      <c r="L4" s="9"/>
    </row>
    <row r="5" spans="2:12" ht="15.75" x14ac:dyDescent="0.25">
      <c r="B5" s="8"/>
      <c r="C5" s="9"/>
      <c r="D5" s="9"/>
      <c r="E5" s="9"/>
      <c r="F5" s="9"/>
      <c r="G5" s="9"/>
      <c r="H5" s="9"/>
      <c r="I5" s="9"/>
      <c r="J5" s="9"/>
      <c r="K5" s="9"/>
      <c r="L5" s="9"/>
    </row>
    <row r="6" spans="2:12" x14ac:dyDescent="0.2">
      <c r="B6" s="9" t="s">
        <v>36</v>
      </c>
      <c r="C6" s="9"/>
      <c r="D6" s="156"/>
      <c r="E6" s="156"/>
      <c r="F6" s="156"/>
      <c r="G6" s="156"/>
      <c r="H6" s="10"/>
      <c r="I6" s="11" t="s">
        <v>37</v>
      </c>
      <c r="J6" s="140"/>
      <c r="K6" s="157" t="str">
        <f>IF(AND(J6&lt;&gt;"",K12&lt;&gt;""),IF(J6-K12&gt;30,"More than 30 days from travel.",""),"")</f>
        <v/>
      </c>
      <c r="L6" s="157"/>
    </row>
    <row r="7" spans="2:12" x14ac:dyDescent="0.2">
      <c r="B7" s="9"/>
      <c r="C7" s="9"/>
      <c r="D7" s="9"/>
      <c r="E7" s="9"/>
      <c r="F7" s="9"/>
      <c r="G7" s="9"/>
      <c r="H7" s="9"/>
      <c r="I7" s="11"/>
      <c r="J7" s="9"/>
      <c r="K7" s="9"/>
      <c r="L7" s="9"/>
    </row>
    <row r="8" spans="2:12" x14ac:dyDescent="0.2">
      <c r="B8" s="9" t="s">
        <v>38</v>
      </c>
      <c r="C8" s="156"/>
      <c r="D8" s="156"/>
      <c r="E8" s="11" t="s">
        <v>40</v>
      </c>
      <c r="F8" s="158"/>
      <c r="G8" s="158"/>
      <c r="H8" s="12"/>
      <c r="I8" s="11" t="s">
        <v>41</v>
      </c>
      <c r="J8" s="156"/>
      <c r="K8" s="156"/>
      <c r="L8" s="13" t="s">
        <v>42</v>
      </c>
    </row>
    <row r="9" spans="2:12" x14ac:dyDescent="0.2">
      <c r="B9" s="9"/>
      <c r="C9" s="10"/>
      <c r="D9" s="10"/>
      <c r="E9" s="11"/>
      <c r="F9" s="12"/>
      <c r="G9" s="12"/>
      <c r="H9" s="12"/>
      <c r="I9" s="11"/>
      <c r="J9" s="10"/>
      <c r="K9" s="10"/>
      <c r="L9" s="13"/>
    </row>
    <row r="10" spans="2:12" ht="15.75" x14ac:dyDescent="0.25">
      <c r="B10" s="8" t="s">
        <v>43</v>
      </c>
      <c r="C10" s="9"/>
      <c r="D10" s="9"/>
      <c r="E10" s="9"/>
      <c r="F10" s="9"/>
      <c r="G10" s="9"/>
      <c r="H10" s="9"/>
      <c r="I10" s="9"/>
      <c r="J10" s="9"/>
      <c r="K10" s="9"/>
      <c r="L10" s="9"/>
    </row>
    <row r="11" spans="2:12" ht="15.75" x14ac:dyDescent="0.25">
      <c r="B11" s="8"/>
      <c r="C11" s="9"/>
      <c r="D11" s="9"/>
      <c r="E11" s="9"/>
      <c r="F11" s="9"/>
      <c r="G11" s="9"/>
      <c r="H11" s="9"/>
      <c r="I11" s="9"/>
      <c r="J11" s="9"/>
      <c r="K11" s="9"/>
      <c r="L11" s="9"/>
    </row>
    <row r="12" spans="2:12" ht="14.45" customHeight="1" x14ac:dyDescent="0.2">
      <c r="B12" s="9" t="s">
        <v>44</v>
      </c>
      <c r="C12" s="156"/>
      <c r="D12" s="156"/>
      <c r="E12" s="156"/>
      <c r="F12" s="190" t="s">
        <v>45</v>
      </c>
      <c r="G12" s="190"/>
      <c r="H12" s="10"/>
      <c r="I12" s="140"/>
      <c r="J12" s="11" t="s">
        <v>46</v>
      </c>
      <c r="K12" s="189"/>
      <c r="L12" s="189"/>
    </row>
    <row r="13" spans="2:12" ht="15.75" x14ac:dyDescent="0.25">
      <c r="B13" s="8"/>
      <c r="C13" s="9"/>
      <c r="D13" s="9"/>
      <c r="E13" s="9"/>
      <c r="F13" s="9"/>
      <c r="G13" s="9"/>
      <c r="H13" s="9"/>
      <c r="I13" s="9"/>
      <c r="J13" s="9"/>
      <c r="K13" s="9"/>
      <c r="L13" s="9"/>
    </row>
    <row r="14" spans="2:12" x14ac:dyDescent="0.2">
      <c r="B14" s="9" t="s">
        <v>47</v>
      </c>
      <c r="C14" s="9"/>
      <c r="D14" s="4"/>
      <c r="E14" s="9" t="s">
        <v>48</v>
      </c>
      <c r="H14" s="96"/>
      <c r="I14" s="9" t="s">
        <v>49</v>
      </c>
      <c r="L14" s="5"/>
    </row>
    <row r="15" spans="2:12" x14ac:dyDescent="0.2">
      <c r="B15" s="9"/>
      <c r="C15" s="9"/>
      <c r="D15" s="14"/>
      <c r="I15" s="9"/>
      <c r="L15" s="9"/>
    </row>
    <row r="16" spans="2:12" ht="15" x14ac:dyDescent="0.25">
      <c r="B16" s="9" t="s">
        <v>50</v>
      </c>
      <c r="C16" s="9"/>
      <c r="D16" s="191"/>
      <c r="E16" s="191"/>
      <c r="F16" s="190" t="s">
        <v>51</v>
      </c>
      <c r="G16" s="190"/>
      <c r="H16" s="93"/>
      <c r="I16" s="192" t="s">
        <v>52</v>
      </c>
      <c r="J16" s="192"/>
      <c r="K16" s="90" t="str">
        <f>IF(H39&gt;0,(IF(H16&gt;0,"","Please enter FX Rate")),"")</f>
        <v/>
      </c>
      <c r="L16" s="9"/>
    </row>
    <row r="17" spans="2:12" x14ac:dyDescent="0.2">
      <c r="B17" s="9"/>
      <c r="C17" s="9"/>
      <c r="D17" s="14"/>
      <c r="E17" s="9"/>
      <c r="F17" s="9"/>
      <c r="G17" s="9"/>
      <c r="H17" s="9"/>
      <c r="I17" s="9"/>
      <c r="J17" s="9"/>
      <c r="K17" s="9"/>
      <c r="L17" s="9"/>
    </row>
    <row r="18" spans="2:12" x14ac:dyDescent="0.2">
      <c r="B18" s="15" t="s">
        <v>53</v>
      </c>
      <c r="C18" s="15"/>
      <c r="D18" s="15"/>
      <c r="E18" s="95"/>
      <c r="G18" s="16" t="s">
        <v>54</v>
      </c>
      <c r="H18" s="16" t="s">
        <v>55</v>
      </c>
      <c r="I18" s="16" t="s">
        <v>55</v>
      </c>
      <c r="J18" s="17" t="s">
        <v>56</v>
      </c>
      <c r="K18" s="16" t="s">
        <v>57</v>
      </c>
      <c r="L18" s="16" t="s">
        <v>58</v>
      </c>
    </row>
    <row r="19" spans="2:12" x14ac:dyDescent="0.2">
      <c r="B19" s="18"/>
      <c r="C19" s="18"/>
      <c r="D19" s="18"/>
      <c r="E19" s="18"/>
      <c r="F19" s="18"/>
      <c r="G19" s="19" t="s">
        <v>59</v>
      </c>
      <c r="H19" s="19" t="s">
        <v>60</v>
      </c>
      <c r="I19" s="20" t="s">
        <v>61</v>
      </c>
      <c r="J19" s="20" t="s">
        <v>61</v>
      </c>
      <c r="K19" s="21" t="s">
        <v>62</v>
      </c>
      <c r="L19" s="21" t="s">
        <v>62</v>
      </c>
    </row>
    <row r="20" spans="2:12" ht="15.75" x14ac:dyDescent="0.25">
      <c r="B20" s="8" t="s">
        <v>17</v>
      </c>
      <c r="C20" s="18"/>
      <c r="D20" s="18"/>
      <c r="E20" s="18"/>
      <c r="F20" s="18"/>
      <c r="G20" s="19" t="s">
        <v>63</v>
      </c>
      <c r="H20" s="19" t="s">
        <v>64</v>
      </c>
      <c r="I20" s="20" t="s">
        <v>65</v>
      </c>
      <c r="J20" s="20" t="s">
        <v>66</v>
      </c>
      <c r="K20" s="22">
        <v>0.67</v>
      </c>
      <c r="L20" s="21" t="s">
        <v>67</v>
      </c>
    </row>
    <row r="21" spans="2:12" ht="41.1" customHeight="1" x14ac:dyDescent="0.2">
      <c r="B21" s="163" t="s">
        <v>68</v>
      </c>
      <c r="C21" s="164"/>
      <c r="D21" s="164"/>
      <c r="E21" s="164"/>
      <c r="F21" s="165"/>
      <c r="G21" s="23" t="s">
        <v>69</v>
      </c>
      <c r="H21" s="24" t="s">
        <v>70</v>
      </c>
      <c r="I21" s="25" t="s">
        <v>71</v>
      </c>
      <c r="J21" s="25" t="s">
        <v>72</v>
      </c>
      <c r="K21" s="26" t="s">
        <v>73</v>
      </c>
      <c r="L21" s="26" t="s">
        <v>74</v>
      </c>
    </row>
    <row r="22" spans="2:12" x14ac:dyDescent="0.2">
      <c r="B22" s="169"/>
      <c r="C22" s="170"/>
      <c r="D22" s="170"/>
      <c r="E22" s="170"/>
      <c r="F22" s="171"/>
      <c r="G22" s="82"/>
      <c r="H22" s="91"/>
      <c r="I22" s="83"/>
      <c r="J22" s="83"/>
      <c r="K22" s="27">
        <f>J22*0.67</f>
        <v>0</v>
      </c>
      <c r="L22" s="27">
        <f t="shared" ref="L22" si="0">I22-K22</f>
        <v>0</v>
      </c>
    </row>
    <row r="23" spans="2:12" x14ac:dyDescent="0.2">
      <c r="B23" s="169"/>
      <c r="C23" s="170"/>
      <c r="D23" s="170"/>
      <c r="E23" s="170"/>
      <c r="F23" s="171"/>
      <c r="G23" s="82"/>
      <c r="H23" s="91"/>
      <c r="I23" s="83">
        <f t="shared" ref="I23:I38" si="1">IF(H23&gt;1,H23*$H$16,0)</f>
        <v>0</v>
      </c>
      <c r="J23" s="83"/>
      <c r="K23" s="27">
        <f>J23*0.67</f>
        <v>0</v>
      </c>
      <c r="L23" s="27">
        <f t="shared" ref="L23:L38" si="2">I23-K23</f>
        <v>0</v>
      </c>
    </row>
    <row r="24" spans="2:12" x14ac:dyDescent="0.2">
      <c r="B24" s="169"/>
      <c r="C24" s="170"/>
      <c r="D24" s="170"/>
      <c r="E24" s="170"/>
      <c r="F24" s="171"/>
      <c r="G24" s="82"/>
      <c r="H24" s="91"/>
      <c r="I24" s="83">
        <f t="shared" si="1"/>
        <v>0</v>
      </c>
      <c r="J24" s="83"/>
      <c r="K24" s="27">
        <f t="shared" ref="K24:K38" si="3">J24*0.67</f>
        <v>0</v>
      </c>
      <c r="L24" s="27">
        <f t="shared" si="2"/>
        <v>0</v>
      </c>
    </row>
    <row r="25" spans="2:12" x14ac:dyDescent="0.2">
      <c r="B25" s="169"/>
      <c r="C25" s="170"/>
      <c r="D25" s="170"/>
      <c r="E25" s="170"/>
      <c r="F25" s="171"/>
      <c r="G25" s="82"/>
      <c r="H25" s="91"/>
      <c r="I25" s="83">
        <f t="shared" si="1"/>
        <v>0</v>
      </c>
      <c r="J25" s="83"/>
      <c r="K25" s="27">
        <f t="shared" si="3"/>
        <v>0</v>
      </c>
      <c r="L25" s="27">
        <f t="shared" si="2"/>
        <v>0</v>
      </c>
    </row>
    <row r="26" spans="2:12" x14ac:dyDescent="0.2">
      <c r="B26" s="169"/>
      <c r="C26" s="170"/>
      <c r="D26" s="170"/>
      <c r="E26" s="170"/>
      <c r="F26" s="171"/>
      <c r="G26" s="82"/>
      <c r="H26" s="91"/>
      <c r="I26" s="83">
        <f t="shared" si="1"/>
        <v>0</v>
      </c>
      <c r="J26" s="83"/>
      <c r="K26" s="27">
        <f t="shared" si="3"/>
        <v>0</v>
      </c>
      <c r="L26" s="27">
        <f t="shared" si="2"/>
        <v>0</v>
      </c>
    </row>
    <row r="27" spans="2:12" x14ac:dyDescent="0.2">
      <c r="B27" s="169"/>
      <c r="C27" s="170"/>
      <c r="D27" s="170"/>
      <c r="E27" s="170"/>
      <c r="F27" s="171"/>
      <c r="G27" s="82"/>
      <c r="H27" s="91"/>
      <c r="I27" s="83">
        <f t="shared" si="1"/>
        <v>0</v>
      </c>
      <c r="J27" s="83"/>
      <c r="K27" s="27">
        <f t="shared" si="3"/>
        <v>0</v>
      </c>
      <c r="L27" s="27">
        <f t="shared" si="2"/>
        <v>0</v>
      </c>
    </row>
    <row r="28" spans="2:12" x14ac:dyDescent="0.2">
      <c r="B28" s="169"/>
      <c r="C28" s="170"/>
      <c r="D28" s="170"/>
      <c r="E28" s="170"/>
      <c r="F28" s="171"/>
      <c r="G28" s="82"/>
      <c r="H28" s="91"/>
      <c r="I28" s="83">
        <f t="shared" si="1"/>
        <v>0</v>
      </c>
      <c r="J28" s="83"/>
      <c r="K28" s="27">
        <f t="shared" si="3"/>
        <v>0</v>
      </c>
      <c r="L28" s="27">
        <f t="shared" si="2"/>
        <v>0</v>
      </c>
    </row>
    <row r="29" spans="2:12" x14ac:dyDescent="0.2">
      <c r="B29" s="169"/>
      <c r="C29" s="170"/>
      <c r="D29" s="170"/>
      <c r="E29" s="170"/>
      <c r="F29" s="171"/>
      <c r="G29" s="82"/>
      <c r="H29" s="91"/>
      <c r="I29" s="83">
        <f t="shared" si="1"/>
        <v>0</v>
      </c>
      <c r="J29" s="83"/>
      <c r="K29" s="27">
        <f t="shared" si="3"/>
        <v>0</v>
      </c>
      <c r="L29" s="27">
        <f t="shared" si="2"/>
        <v>0</v>
      </c>
    </row>
    <row r="30" spans="2:12" x14ac:dyDescent="0.2">
      <c r="B30" s="169"/>
      <c r="C30" s="170"/>
      <c r="D30" s="170"/>
      <c r="E30" s="170"/>
      <c r="F30" s="171"/>
      <c r="G30" s="82"/>
      <c r="H30" s="91"/>
      <c r="I30" s="83">
        <f t="shared" si="1"/>
        <v>0</v>
      </c>
      <c r="J30" s="83"/>
      <c r="K30" s="27">
        <f t="shared" si="3"/>
        <v>0</v>
      </c>
      <c r="L30" s="27">
        <f t="shared" si="2"/>
        <v>0</v>
      </c>
    </row>
    <row r="31" spans="2:12" x14ac:dyDescent="0.2">
      <c r="B31" s="169"/>
      <c r="C31" s="170"/>
      <c r="D31" s="170"/>
      <c r="E31" s="170"/>
      <c r="F31" s="171"/>
      <c r="G31" s="82"/>
      <c r="H31" s="91"/>
      <c r="I31" s="83">
        <f t="shared" si="1"/>
        <v>0</v>
      </c>
      <c r="J31" s="83"/>
      <c r="K31" s="27">
        <f t="shared" si="3"/>
        <v>0</v>
      </c>
      <c r="L31" s="27">
        <f t="shared" si="2"/>
        <v>0</v>
      </c>
    </row>
    <row r="32" spans="2:12" x14ac:dyDescent="0.2">
      <c r="B32" s="169"/>
      <c r="C32" s="170"/>
      <c r="D32" s="170"/>
      <c r="E32" s="170"/>
      <c r="F32" s="171"/>
      <c r="G32" s="82"/>
      <c r="H32" s="91"/>
      <c r="I32" s="83">
        <f t="shared" si="1"/>
        <v>0</v>
      </c>
      <c r="J32" s="83"/>
      <c r="K32" s="27">
        <f t="shared" si="3"/>
        <v>0</v>
      </c>
      <c r="L32" s="27">
        <f t="shared" si="2"/>
        <v>0</v>
      </c>
    </row>
    <row r="33" spans="2:12" x14ac:dyDescent="0.2">
      <c r="B33" s="169"/>
      <c r="C33" s="170"/>
      <c r="D33" s="170"/>
      <c r="E33" s="170"/>
      <c r="F33" s="171"/>
      <c r="G33" s="82"/>
      <c r="H33" s="91"/>
      <c r="I33" s="83">
        <f t="shared" si="1"/>
        <v>0</v>
      </c>
      <c r="J33" s="83"/>
      <c r="K33" s="27">
        <f t="shared" si="3"/>
        <v>0</v>
      </c>
      <c r="L33" s="27">
        <f t="shared" si="2"/>
        <v>0</v>
      </c>
    </row>
    <row r="34" spans="2:12" x14ac:dyDescent="0.2">
      <c r="B34" s="169"/>
      <c r="C34" s="170"/>
      <c r="D34" s="170"/>
      <c r="E34" s="170"/>
      <c r="F34" s="171"/>
      <c r="G34" s="82"/>
      <c r="H34" s="91"/>
      <c r="I34" s="83">
        <f t="shared" si="1"/>
        <v>0</v>
      </c>
      <c r="J34" s="83"/>
      <c r="K34" s="27">
        <f t="shared" si="3"/>
        <v>0</v>
      </c>
      <c r="L34" s="27">
        <f t="shared" si="2"/>
        <v>0</v>
      </c>
    </row>
    <row r="35" spans="2:12" x14ac:dyDescent="0.2">
      <c r="B35" s="169"/>
      <c r="C35" s="170"/>
      <c r="D35" s="170"/>
      <c r="E35" s="170"/>
      <c r="F35" s="171"/>
      <c r="G35" s="82"/>
      <c r="H35" s="91"/>
      <c r="I35" s="83">
        <f t="shared" si="1"/>
        <v>0</v>
      </c>
      <c r="J35" s="83"/>
      <c r="K35" s="27">
        <f t="shared" si="3"/>
        <v>0</v>
      </c>
      <c r="L35" s="27">
        <f t="shared" si="2"/>
        <v>0</v>
      </c>
    </row>
    <row r="36" spans="2:12" x14ac:dyDescent="0.2">
      <c r="B36" s="169"/>
      <c r="C36" s="170"/>
      <c r="D36" s="170"/>
      <c r="E36" s="170"/>
      <c r="F36" s="171"/>
      <c r="G36" s="82"/>
      <c r="H36" s="91"/>
      <c r="I36" s="83">
        <f t="shared" si="1"/>
        <v>0</v>
      </c>
      <c r="J36" s="83"/>
      <c r="K36" s="27">
        <f>J36*0.67</f>
        <v>0</v>
      </c>
      <c r="L36" s="27">
        <f t="shared" si="2"/>
        <v>0</v>
      </c>
    </row>
    <row r="37" spans="2:12" x14ac:dyDescent="0.2">
      <c r="B37" s="169"/>
      <c r="C37" s="170"/>
      <c r="D37" s="170"/>
      <c r="E37" s="170"/>
      <c r="F37" s="171"/>
      <c r="G37" s="82"/>
      <c r="H37" s="91"/>
      <c r="I37" s="83">
        <f t="shared" si="1"/>
        <v>0</v>
      </c>
      <c r="J37" s="83"/>
      <c r="K37" s="27">
        <f t="shared" si="3"/>
        <v>0</v>
      </c>
      <c r="L37" s="27">
        <f t="shared" si="2"/>
        <v>0</v>
      </c>
    </row>
    <row r="38" spans="2:12" x14ac:dyDescent="0.2">
      <c r="B38" s="169"/>
      <c r="C38" s="170"/>
      <c r="D38" s="170"/>
      <c r="E38" s="170"/>
      <c r="F38" s="171"/>
      <c r="G38" s="82"/>
      <c r="H38" s="91"/>
      <c r="I38" s="83">
        <f t="shared" si="1"/>
        <v>0</v>
      </c>
      <c r="J38" s="83"/>
      <c r="K38" s="27">
        <f t="shared" si="3"/>
        <v>0</v>
      </c>
      <c r="L38" s="27">
        <f t="shared" si="2"/>
        <v>0</v>
      </c>
    </row>
    <row r="39" spans="2:12" x14ac:dyDescent="0.2">
      <c r="B39" s="28" t="s">
        <v>75</v>
      </c>
      <c r="C39" s="29"/>
      <c r="D39" s="29"/>
      <c r="E39" s="29"/>
      <c r="F39" s="30"/>
      <c r="G39" s="31"/>
      <c r="H39" s="92">
        <f>SUM(H22:H38)</f>
        <v>0</v>
      </c>
      <c r="I39" s="32">
        <f>SUM(I22:I38)</f>
        <v>0</v>
      </c>
      <c r="J39" s="33"/>
      <c r="K39" s="34"/>
      <c r="L39" s="35"/>
    </row>
    <row r="40" spans="2:12" ht="25.5" x14ac:dyDescent="0.2">
      <c r="B40" s="36" t="s">
        <v>76</v>
      </c>
      <c r="C40" s="37"/>
      <c r="D40" s="37"/>
      <c r="E40" s="38"/>
      <c r="F40" s="37"/>
      <c r="G40" s="166" t="s">
        <v>77</v>
      </c>
      <c r="H40" s="167"/>
      <c r="I40" s="16" t="s">
        <v>78</v>
      </c>
      <c r="J40" s="39" t="s">
        <v>79</v>
      </c>
      <c r="K40" s="40"/>
      <c r="L40" s="41"/>
    </row>
    <row r="41" spans="2:12" x14ac:dyDescent="0.2">
      <c r="B41" s="42" t="s">
        <v>80</v>
      </c>
      <c r="C41" s="43"/>
      <c r="D41" s="43" t="s">
        <v>81</v>
      </c>
      <c r="E41" s="44" t="s">
        <v>82</v>
      </c>
      <c r="F41" s="84"/>
      <c r="G41" s="182">
        <v>0.49</v>
      </c>
      <c r="H41" s="183"/>
      <c r="I41" s="45">
        <f>+F41*G41</f>
        <v>0</v>
      </c>
      <c r="J41" s="45">
        <f>SUM(I41*15/115)</f>
        <v>0</v>
      </c>
      <c r="K41" s="46">
        <f t="shared" ref="K41:K45" si="4">J41*0.67</f>
        <v>0</v>
      </c>
      <c r="L41" s="47">
        <f t="shared" ref="L41:L45" si="5">I41-K41</f>
        <v>0</v>
      </c>
    </row>
    <row r="42" spans="2:12" x14ac:dyDescent="0.2">
      <c r="B42" s="48"/>
      <c r="C42" s="49"/>
      <c r="D42" s="49" t="s">
        <v>83</v>
      </c>
      <c r="E42" s="9"/>
      <c r="F42" s="85">
        <v>0</v>
      </c>
      <c r="G42" s="50"/>
      <c r="H42" s="50"/>
      <c r="I42" s="51">
        <f>+F42</f>
        <v>0</v>
      </c>
      <c r="J42" s="50">
        <f>SUM(I42*15/115)</f>
        <v>0</v>
      </c>
      <c r="K42" s="52">
        <f t="shared" si="4"/>
        <v>0</v>
      </c>
      <c r="L42" s="53">
        <f t="shared" si="5"/>
        <v>0</v>
      </c>
    </row>
    <row r="43" spans="2:12" x14ac:dyDescent="0.2">
      <c r="B43" s="54"/>
      <c r="C43" s="55" t="s">
        <v>59</v>
      </c>
      <c r="D43" s="56" t="s">
        <v>84</v>
      </c>
      <c r="E43" s="44"/>
      <c r="F43" s="161" t="str">
        <f>IF(OR((AND(F44&lt;&gt;"",C44="")),(AND(F45&lt;&gt;"",C45=""))),"Error: Province, where meals were taken, must be selected.","")</f>
        <v/>
      </c>
      <c r="G43" s="161"/>
      <c r="H43" s="161"/>
      <c r="I43" s="161"/>
      <c r="J43" s="162"/>
      <c r="K43" s="46"/>
      <c r="L43" s="47"/>
    </row>
    <row r="44" spans="2:12" x14ac:dyDescent="0.2">
      <c r="B44" s="48" t="s">
        <v>85</v>
      </c>
      <c r="C44" s="86"/>
      <c r="D44" s="57" t="str">
        <f>IFERROR(VLOOKUP(C44,tax[],2),"")</f>
        <v/>
      </c>
      <c r="E44" s="58" t="s">
        <v>86</v>
      </c>
      <c r="F44" s="82"/>
      <c r="G44" s="184">
        <v>55</v>
      </c>
      <c r="H44" s="185"/>
      <c r="I44" s="59">
        <f>SUM(F44*G44)</f>
        <v>0</v>
      </c>
      <c r="J44" s="59">
        <f>IFERROR(I44-(I44/(1+D44)),0)</f>
        <v>0</v>
      </c>
      <c r="K44" s="52">
        <f t="shared" si="4"/>
        <v>0</v>
      </c>
      <c r="L44" s="53">
        <f t="shared" si="5"/>
        <v>0</v>
      </c>
    </row>
    <row r="45" spans="2:12" ht="15" thickBot="1" x14ac:dyDescent="0.25">
      <c r="B45" s="60" t="s">
        <v>87</v>
      </c>
      <c r="C45" s="86"/>
      <c r="D45" s="57" t="str">
        <f>IFERROR(VLOOKUP(C45,tax[],2),"")</f>
        <v/>
      </c>
      <c r="E45" s="61" t="s">
        <v>86</v>
      </c>
      <c r="F45" s="84"/>
      <c r="G45" s="186">
        <v>55</v>
      </c>
      <c r="H45" s="187"/>
      <c r="I45" s="59">
        <f>SUM(F45*G45)</f>
        <v>0</v>
      </c>
      <c r="J45" s="59">
        <f>IFERROR(I45-(I45/(1+D45)),0)</f>
        <v>0</v>
      </c>
      <c r="K45" s="52">
        <f t="shared" si="4"/>
        <v>0</v>
      </c>
      <c r="L45" s="53">
        <f t="shared" si="5"/>
        <v>0</v>
      </c>
    </row>
    <row r="46" spans="2:12" ht="18.75" thickBot="1" x14ac:dyDescent="0.3">
      <c r="C46" s="49"/>
      <c r="D46" s="62"/>
      <c r="E46" s="58"/>
      <c r="F46" s="63" t="s">
        <v>88</v>
      </c>
      <c r="I46" s="64">
        <f>I39+SUM(I41:I42)+SUM(I44:I45)</f>
        <v>0</v>
      </c>
      <c r="J46" s="65"/>
      <c r="K46" s="66">
        <f>SUM(K22:K45)</f>
        <v>0</v>
      </c>
      <c r="L46" s="67">
        <f>SUM(L22:L45)</f>
        <v>0</v>
      </c>
    </row>
    <row r="47" spans="2:12" ht="16.5" thickBot="1" x14ac:dyDescent="0.3">
      <c r="B47" s="178" t="s">
        <v>89</v>
      </c>
      <c r="C47" s="179"/>
      <c r="D47" s="179"/>
      <c r="E47" s="179"/>
      <c r="F47" s="8"/>
      <c r="G47" s="8"/>
      <c r="H47" s="8"/>
      <c r="I47" s="134" t="str">
        <f>IF(I46-D55&gt;0,I46-D55,"")</f>
        <v/>
      </c>
      <c r="J47" s="180" t="str">
        <f>IF(I47="","","Amount not covered by AUT Travel Fund")</f>
        <v/>
      </c>
      <c r="K47" s="180"/>
      <c r="L47" s="180"/>
    </row>
    <row r="48" spans="2:12" x14ac:dyDescent="0.2">
      <c r="B48" s="133"/>
      <c r="C48" s="172" t="s">
        <v>90</v>
      </c>
      <c r="D48" s="173"/>
      <c r="E48" s="173"/>
      <c r="F48" s="173"/>
      <c r="G48" s="173"/>
      <c r="H48" s="173"/>
      <c r="I48" s="173"/>
      <c r="J48" s="174"/>
      <c r="K48" s="175"/>
      <c r="L48" s="176"/>
    </row>
    <row r="49" spans="2:12" ht="40.5" customHeight="1" x14ac:dyDescent="0.2">
      <c r="B49" s="87"/>
      <c r="C49" s="188" t="s">
        <v>91</v>
      </c>
      <c r="D49" s="188"/>
      <c r="E49" s="188"/>
      <c r="F49" s="188"/>
      <c r="G49" s="188"/>
      <c r="H49" s="188"/>
      <c r="I49" s="188"/>
      <c r="J49" s="188"/>
      <c r="K49" s="188"/>
      <c r="L49" s="188"/>
    </row>
    <row r="50" spans="2:12" ht="15" x14ac:dyDescent="0.25">
      <c r="D50" s="94" t="str">
        <f>IF(AND(K16="",F43=""),"","Please correct errors above in Red")</f>
        <v/>
      </c>
    </row>
    <row r="51" spans="2:12" s="9" customFormat="1" ht="12.75" x14ac:dyDescent="0.2">
      <c r="B51" s="9" t="s">
        <v>92</v>
      </c>
      <c r="D51" s="156"/>
      <c r="E51" s="156"/>
      <c r="F51" s="156"/>
      <c r="G51" s="156"/>
      <c r="H51" s="10"/>
      <c r="I51" s="11" t="s">
        <v>37</v>
      </c>
      <c r="J51" s="140"/>
      <c r="K51" s="177"/>
      <c r="L51" s="177"/>
    </row>
    <row r="52" spans="2:12" s="9" customFormat="1" ht="12.75" x14ac:dyDescent="0.2"/>
    <row r="53" spans="2:12" s="9" customFormat="1" ht="15.75" x14ac:dyDescent="0.25">
      <c r="B53" s="68" t="s">
        <v>93</v>
      </c>
      <c r="C53" s="69"/>
      <c r="D53" s="69"/>
      <c r="E53" s="181" t="str">
        <f>IF(AND(J47="",K6=""),"","Please note messages in warnings in orange above.")</f>
        <v/>
      </c>
      <c r="F53" s="181"/>
      <c r="G53" s="181"/>
      <c r="H53" s="181"/>
      <c r="I53" s="181"/>
      <c r="J53" s="181"/>
      <c r="K53" s="69"/>
      <c r="L53" s="70"/>
    </row>
    <row r="54" spans="2:12" s="9" customFormat="1" ht="12.75" x14ac:dyDescent="0.2">
      <c r="B54" s="71"/>
      <c r="C54" s="15"/>
      <c r="D54" s="15"/>
      <c r="E54" s="15"/>
      <c r="F54" s="15"/>
      <c r="G54" s="15"/>
      <c r="H54" s="15"/>
      <c r="I54" s="15"/>
      <c r="J54" s="15"/>
      <c r="K54" s="15"/>
      <c r="L54" s="72"/>
    </row>
    <row r="55" spans="2:12" s="9" customFormat="1" ht="12.75" x14ac:dyDescent="0.2">
      <c r="B55" s="71" t="s">
        <v>94</v>
      </c>
      <c r="C55" s="73"/>
      <c r="D55" s="3"/>
      <c r="E55" s="15"/>
      <c r="F55" s="160" t="s">
        <v>95</v>
      </c>
      <c r="G55" s="160"/>
      <c r="H55" s="160"/>
      <c r="I55" s="160"/>
      <c r="J55" s="3">
        <v>0</v>
      </c>
      <c r="K55" s="15"/>
      <c r="L55" s="72"/>
    </row>
    <row r="56" spans="2:12" s="9" customFormat="1" ht="12.75" x14ac:dyDescent="0.2">
      <c r="B56" s="71"/>
      <c r="C56" s="15"/>
      <c r="D56" s="15"/>
      <c r="E56" s="15"/>
      <c r="F56" s="15"/>
      <c r="G56" s="15"/>
      <c r="H56" s="15"/>
      <c r="I56" s="15"/>
      <c r="J56" s="15"/>
      <c r="K56" s="15"/>
      <c r="L56" s="72"/>
    </row>
    <row r="57" spans="2:12" s="9" customFormat="1" ht="12.75" x14ac:dyDescent="0.2">
      <c r="B57" s="71" t="s">
        <v>96</v>
      </c>
      <c r="C57" s="15"/>
      <c r="D57" s="168"/>
      <c r="E57" s="168"/>
      <c r="F57" s="168"/>
      <c r="G57" s="168"/>
      <c r="H57" s="15"/>
      <c r="I57" s="74" t="s">
        <v>37</v>
      </c>
      <c r="J57" s="88"/>
      <c r="K57" s="75"/>
      <c r="L57" s="76"/>
    </row>
    <row r="58" spans="2:12" s="9" customFormat="1" ht="12.75" x14ac:dyDescent="0.2">
      <c r="B58" s="77"/>
      <c r="C58" s="78"/>
      <c r="D58" s="159" t="s">
        <v>97</v>
      </c>
      <c r="E58" s="159"/>
      <c r="F58" s="159"/>
      <c r="G58" s="159"/>
      <c r="H58" s="79"/>
      <c r="I58" s="78"/>
      <c r="J58" s="78"/>
      <c r="K58" s="78"/>
      <c r="L58" s="80"/>
    </row>
    <row r="59" spans="2:12" s="9" customFormat="1" ht="6.75" customHeight="1" x14ac:dyDescent="0.2"/>
    <row r="60" spans="2:12" s="9" customFormat="1" ht="20.25" customHeight="1" x14ac:dyDescent="0.25">
      <c r="B60" s="99" t="s">
        <v>98</v>
      </c>
      <c r="C60" s="98"/>
      <c r="D60" s="98"/>
      <c r="E60" s="100"/>
      <c r="F60" s="98"/>
      <c r="G60" s="98"/>
      <c r="H60" s="105" t="str">
        <f>IF($C$8="","Group Selection has not been made - accounts to be entered manually.","")</f>
        <v>Group Selection has not been made - accounts to be entered manually.</v>
      </c>
      <c r="I60" s="100"/>
      <c r="J60" s="100"/>
      <c r="K60" s="100"/>
      <c r="L60" s="106"/>
    </row>
    <row r="61" spans="2:12" s="9" customFormat="1" ht="20.25" customHeight="1" x14ac:dyDescent="0.2">
      <c r="B61" s="109" t="s">
        <v>99</v>
      </c>
      <c r="C61" s="150" t="str">
        <f>IFERROR(VLOOKUP($C$8,Group[],2),"")</f>
        <v/>
      </c>
      <c r="D61" s="150"/>
      <c r="E61" s="152">
        <v>0</v>
      </c>
      <c r="F61" s="152"/>
      <c r="G61" s="15"/>
      <c r="H61" s="144" t="s">
        <v>100</v>
      </c>
      <c r="I61" s="144"/>
      <c r="J61" s="107" t="str">
        <f>IF(K48="","",K48)</f>
        <v/>
      </c>
      <c r="K61" s="145">
        <v>0</v>
      </c>
      <c r="L61" s="146"/>
    </row>
    <row r="62" spans="2:12" s="9" customFormat="1" ht="12.75" x14ac:dyDescent="0.2">
      <c r="B62" s="109"/>
      <c r="C62" s="15"/>
      <c r="D62" s="15"/>
      <c r="E62" s="15"/>
      <c r="F62" s="15"/>
      <c r="G62" s="15"/>
      <c r="H62" s="141"/>
      <c r="I62" s="141"/>
      <c r="J62" s="98"/>
      <c r="K62" s="15"/>
      <c r="L62" s="101"/>
    </row>
    <row r="63" spans="2:12" s="9" customFormat="1" ht="15" customHeight="1" x14ac:dyDescent="0.2">
      <c r="B63" s="110" t="s">
        <v>101</v>
      </c>
      <c r="C63" s="151" t="str">
        <f>IFERROR(VLOOKUP($C$8,Group[],3),"")</f>
        <v/>
      </c>
      <c r="D63" s="151"/>
      <c r="E63" s="153">
        <v>0</v>
      </c>
      <c r="F63" s="153"/>
      <c r="G63" s="15"/>
      <c r="H63" s="144" t="s">
        <v>102</v>
      </c>
      <c r="I63" s="144"/>
      <c r="J63" s="97" t="str">
        <f>IFERROR(VLOOKUP($C$8,Group[],4),"")</f>
        <v/>
      </c>
      <c r="K63" s="145">
        <f>IF(D14&gt;J55,D14,J55)</f>
        <v>0</v>
      </c>
      <c r="L63" s="146"/>
    </row>
    <row r="64" spans="2:12" s="9" customFormat="1" ht="12.75" x14ac:dyDescent="0.2">
      <c r="B64" s="109"/>
      <c r="C64" s="111"/>
      <c r="D64" s="15"/>
      <c r="E64" s="15"/>
      <c r="F64" s="15"/>
      <c r="G64" s="15"/>
      <c r="H64" s="142"/>
      <c r="I64" s="142"/>
      <c r="J64" s="102"/>
      <c r="K64" s="102"/>
      <c r="L64" s="108"/>
    </row>
    <row r="65" spans="2:12" s="9" customFormat="1" ht="15" customHeight="1" x14ac:dyDescent="0.25">
      <c r="B65" s="110" t="s">
        <v>103</v>
      </c>
      <c r="C65" s="112"/>
      <c r="D65" s="115" t="s">
        <v>104</v>
      </c>
      <c r="E65" s="145">
        <v>0</v>
      </c>
      <c r="F65" s="145"/>
      <c r="G65" s="102"/>
      <c r="H65" s="149" t="s">
        <v>105</v>
      </c>
      <c r="I65" s="149"/>
      <c r="J65" s="102"/>
      <c r="K65" s="147">
        <v>0</v>
      </c>
      <c r="L65" s="148"/>
    </row>
    <row r="66" spans="2:12" s="81" customFormat="1" ht="15" x14ac:dyDescent="0.25">
      <c r="B66" s="113"/>
      <c r="C66" s="114"/>
      <c r="D66" s="114"/>
      <c r="E66" s="114"/>
      <c r="F66" s="114"/>
      <c r="G66" s="103"/>
      <c r="H66" s="103"/>
      <c r="I66" s="103"/>
      <c r="J66" s="103"/>
      <c r="K66" s="103"/>
      <c r="L66" s="104"/>
    </row>
    <row r="67" spans="2:12" ht="24.6" customHeight="1" x14ac:dyDescent="0.2">
      <c r="B67" s="154" t="s">
        <v>106</v>
      </c>
      <c r="C67" s="154"/>
      <c r="D67" s="154"/>
      <c r="E67" s="154"/>
      <c r="F67" s="154"/>
      <c r="G67" s="154"/>
      <c r="H67" s="154"/>
      <c r="I67" s="154"/>
      <c r="J67" s="154"/>
      <c r="K67" s="154"/>
      <c r="L67" s="154"/>
    </row>
  </sheetData>
  <sheetProtection selectLockedCells="1"/>
  <protectedRanges>
    <protectedRange sqref="C51:H52 M51:M52 I52:L52" name="Range2_14_2"/>
    <protectedRange sqref="I53:K53" name="Range2_14_1_1"/>
    <protectedRange sqref="C47:J47" name="Range1_14_2"/>
  </protectedRanges>
  <mergeCells count="58">
    <mergeCell ref="K12:L12"/>
    <mergeCell ref="C12:E12"/>
    <mergeCell ref="B29:F29"/>
    <mergeCell ref="F16:G16"/>
    <mergeCell ref="D16:E16"/>
    <mergeCell ref="I16:J16"/>
    <mergeCell ref="B22:F22"/>
    <mergeCell ref="B23:F23"/>
    <mergeCell ref="B24:F24"/>
    <mergeCell ref="B26:F26"/>
    <mergeCell ref="F12:G12"/>
    <mergeCell ref="E53:J53"/>
    <mergeCell ref="B30:F30"/>
    <mergeCell ref="B27:F27"/>
    <mergeCell ref="B28:F28"/>
    <mergeCell ref="B25:F25"/>
    <mergeCell ref="B34:F34"/>
    <mergeCell ref="B31:F31"/>
    <mergeCell ref="B32:F32"/>
    <mergeCell ref="B35:F35"/>
    <mergeCell ref="B36:F36"/>
    <mergeCell ref="B33:F33"/>
    <mergeCell ref="D51:G51"/>
    <mergeCell ref="G41:H41"/>
    <mergeCell ref="G44:H44"/>
    <mergeCell ref="G45:H45"/>
    <mergeCell ref="C49:L49"/>
    <mergeCell ref="C48:J48"/>
    <mergeCell ref="K48:L48"/>
    <mergeCell ref="K51:L51"/>
    <mergeCell ref="B47:E47"/>
    <mergeCell ref="J47:L47"/>
    <mergeCell ref="B67:L67"/>
    <mergeCell ref="B2:L2"/>
    <mergeCell ref="D6:G6"/>
    <mergeCell ref="K6:L6"/>
    <mergeCell ref="C8:D8"/>
    <mergeCell ref="F8:G8"/>
    <mergeCell ref="J8:K8"/>
    <mergeCell ref="D58:G58"/>
    <mergeCell ref="H61:I61"/>
    <mergeCell ref="F55:I55"/>
    <mergeCell ref="F43:J43"/>
    <mergeCell ref="B21:F21"/>
    <mergeCell ref="G40:H40"/>
    <mergeCell ref="D57:G57"/>
    <mergeCell ref="B37:F37"/>
    <mergeCell ref="B38:F38"/>
    <mergeCell ref="C61:D61"/>
    <mergeCell ref="C63:D63"/>
    <mergeCell ref="E61:F61"/>
    <mergeCell ref="E63:F63"/>
    <mergeCell ref="E65:F65"/>
    <mergeCell ref="H63:I63"/>
    <mergeCell ref="K61:L61"/>
    <mergeCell ref="K63:L63"/>
    <mergeCell ref="K65:L65"/>
    <mergeCell ref="H65:I65"/>
  </mergeCells>
  <conditionalFormatting sqref="E18">
    <cfRule type="containsBlanks" dxfId="0" priority="1">
      <formula>LEN(TRIM(E18))=0</formula>
    </cfRule>
  </conditionalFormatting>
  <dataValidations count="10">
    <dataValidation allowBlank="1" showInputMessage="1" showErrorMessage="1" promptTitle="To enter date:" prompt="Hold down the &quot;CTRL&quot; key + &quot;;&quot; key or MM/DD/YY" sqref="J6" xr:uid="{CC3C4317-ECB8-47EE-965E-F277F78F2C71}"/>
    <dataValidation allowBlank="1" showInputMessage="1" showErrorMessage="1" promptTitle="To enter date:" prompt="Hold down the &quot;CTRL&quot; key + &quot;;&quot; key_x000a_" sqref="J51" xr:uid="{634C286B-266D-4685-80E3-DDDE96AC7E38}"/>
    <dataValidation allowBlank="1" showInputMessage="1" showErrorMessage="1" promptTitle="Enter Average Exchange rate" prompt="Click link to right, select currency_x000a_Select date range &quot;Custom&quot;_x000a_Departure &amp; return dates of your travel_x000a_Click submit_x000a_" sqref="H16" xr:uid="{80CCC0B5-2007-4A70-9963-600063B5B89D}"/>
    <dataValidation allowBlank="1" showInputMessage="1" showErrorMessage="1" promptTitle="Departure Date" prompt="Enter MM/DD/YY" sqref="I12" xr:uid="{86312E4E-FF0B-467A-9340-E5B38875E1B3}"/>
    <dataValidation allowBlank="1" showInputMessage="1" showErrorMessage="1" promptTitle="Return date" prompt="Enter MM/DD/YY" sqref="K12:L12" xr:uid="{386BE1FF-10F0-4302-BB5A-A92E9DBC240B}"/>
    <dataValidation allowBlank="1" showInputMessage="1" showErrorMessage="1" promptTitle="Enter Foreign Currency Amount" prompt="Only use this column if you do not have documentation of the CAD amount paid." sqref="H22:H38" xr:uid="{4721F76B-072D-4B8A-98A2-16DDFB72B0B0}"/>
    <dataValidation allowBlank="1" showInputMessage="1" showErrorMessage="1" promptTitle="Days" prompt="Enter the number of full days in the province you chose." sqref="F45 F44" xr:uid="{5F7D5A31-8CC6-4735-BB97-BC364BCF1257}"/>
    <dataValidation allowBlank="1" showInputMessage="1" showErrorMessage="1" promptTitle="Flat Rate" prompt="Enter the flat rate for mileage that was approved." sqref="F42" xr:uid="{8E5F1F94-77EB-4496-9850-24C067B1372D}"/>
    <dataValidation allowBlank="1" showInputMessage="1" showErrorMessage="1" promptTitle="Mileage" prompt="Enter the number of Kilometers traveled with personal vehicle." sqref="F41" xr:uid="{91781E53-440A-4AEB-8E2A-FC1FAB3AB789}"/>
    <dataValidation allowBlank="1" showInputMessage="1" showErrorMessage="1" promptTitle="Secondary Charge Account" prompt="Input secondary Expense / Research / Grant account number here." sqref="K48:L48" xr:uid="{06B3E8FA-686C-45BA-9C3D-C37473DB14B1}"/>
  </dataValidations>
  <hyperlinks>
    <hyperlink ref="I16" r:id="rId1" xr:uid="{59B8ECA2-30DC-466F-8046-1D703F8CFC0E}"/>
  </hyperlinks>
  <pageMargins left="0.2" right="0.2" top="0.5" bottom="0.5" header="0.3" footer="0.3"/>
  <pageSetup scale="66" orientation="portrait" r:id="rId2"/>
  <headerFooter>
    <oddFooter>&amp;CReviewed April 2021.</oddFooter>
  </headerFooter>
  <ignoredErrors>
    <ignoredError sqref="I23:I39 K63" unlockedFormula="1"/>
  </ignoredErrors>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881A563B-11EE-4A92-8281-97B685DB3A61}">
          <x14:formula1>
            <xm:f>List!$A$3:$A$6</xm:f>
          </x14:formula1>
          <xm:sqref>C9:D9</xm:sqref>
        </x14:dataValidation>
        <x14:dataValidation type="list" allowBlank="1" showInputMessage="1" showErrorMessage="1" xr:uid="{3B067D71-AAA7-43F0-B71F-D07A4D640BAA}">
          <x14:formula1>
            <xm:f>List!$B$15:$B$27</xm:f>
          </x14:formula1>
          <xm:sqref>G22:G38</xm:sqref>
        </x14:dataValidation>
        <x14:dataValidation type="list" allowBlank="1" showInputMessage="1" showErrorMessage="1" promptTitle="Group" prompt="Choose from drop-down list_x000a_" xr:uid="{B485D46A-C64D-49EF-AC35-1717C6AE4A5E}">
          <x14:formula1>
            <xm:f>List!$A$3:$A$6</xm:f>
          </x14:formula1>
          <xm:sqref>C8:D8</xm:sqref>
        </x14:dataValidation>
        <x14:dataValidation type="list" allowBlank="1" showInputMessage="1" showErrorMessage="1" promptTitle="Province" prompt="Choose from drop-down list" xr:uid="{8CEBBF33-37EC-4057-83DE-0A49CC3E8757}">
          <x14:formula1>
            <xm:f>List!$B$15:$B$27</xm:f>
          </x14:formula1>
          <xm:sqref>C44:C45</xm:sqref>
        </x14:dataValidation>
        <x14:dataValidation type="list" allowBlank="1" showInputMessage="1" showErrorMessage="1" promptTitle="Online Conference" prompt="Yes or No" xr:uid="{FFFA5BED-BF0D-42E9-860C-D1B2D6CFB935}">
          <x14:formula1>
            <xm:f>List!$A$30:$A$31</xm:f>
          </x14:formula1>
          <xm:sqref>H14</xm:sqref>
        </x14:dataValidation>
        <x14:dataValidation type="list" allowBlank="1" showInputMessage="1" showErrorMessage="1" promptTitle="Conference Meals" prompt="Yes or No" xr:uid="{502B108A-EED0-4141-8E93-9D48107F826B}">
          <x14:formula1>
            <xm:f>List!$A$30:$A$31</xm:f>
          </x14:formula1>
          <xm:sqref>L14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11C1-A2E0-42CE-8EBA-EE29A39BCCA4}">
  <dimension ref="B1:L49"/>
  <sheetViews>
    <sheetView topLeftCell="A11" workbookViewId="0">
      <selection activeCell="G38" sqref="G38"/>
    </sheetView>
  </sheetViews>
  <sheetFormatPr defaultColWidth="8.7109375" defaultRowHeight="12.75" x14ac:dyDescent="0.2"/>
  <cols>
    <col min="1" max="1" width="8.7109375" style="2"/>
    <col min="2" max="2" width="3.7109375" style="2" customWidth="1"/>
    <col min="3" max="3" width="11.42578125" style="2" customWidth="1"/>
    <col min="4" max="4" width="9.140625" style="2" customWidth="1"/>
    <col min="5" max="5" width="1.140625" style="2" customWidth="1"/>
    <col min="6" max="6" width="9.140625" style="2" hidden="1" customWidth="1"/>
    <col min="7" max="7" width="14.85546875" style="2" customWidth="1"/>
    <col min="8" max="8" width="11.7109375" style="2" customWidth="1"/>
    <col min="9" max="9" width="22.7109375" style="2" customWidth="1"/>
    <col min="10" max="10" width="11.28515625" style="2" customWidth="1"/>
    <col min="11" max="11" width="3.28515625" style="2" customWidth="1"/>
    <col min="12" max="12" width="5.140625" style="2" customWidth="1"/>
    <col min="13" max="16384" width="8.7109375" style="2"/>
  </cols>
  <sheetData>
    <row r="1" spans="2:12" ht="20.25" x14ac:dyDescent="0.3">
      <c r="B1" s="155"/>
      <c r="C1" s="155"/>
      <c r="D1" s="155"/>
      <c r="E1" s="155"/>
      <c r="F1" s="155"/>
      <c r="G1" s="155"/>
      <c r="H1" s="155"/>
      <c r="I1" s="155"/>
      <c r="J1" s="155"/>
      <c r="K1" s="155"/>
      <c r="L1" s="155"/>
    </row>
    <row r="6" spans="2:12" x14ac:dyDescent="0.2">
      <c r="B6" s="194"/>
      <c r="C6" s="194"/>
      <c r="D6" s="194"/>
      <c r="E6" s="194"/>
      <c r="F6" s="194"/>
      <c r="G6" s="194"/>
      <c r="H6" s="194"/>
      <c r="I6" s="194"/>
      <c r="J6" s="194"/>
      <c r="K6" s="194"/>
    </row>
    <row r="8" spans="2:12" x14ac:dyDescent="0.2">
      <c r="B8" s="195"/>
      <c r="C8" s="195"/>
      <c r="D8" s="195"/>
      <c r="E8" s="195"/>
      <c r="F8" s="195"/>
      <c r="G8" s="195"/>
      <c r="H8" s="195"/>
      <c r="I8" s="195"/>
      <c r="J8" s="195"/>
    </row>
    <row r="9" spans="2:12" x14ac:dyDescent="0.2">
      <c r="B9" s="196" t="s">
        <v>107</v>
      </c>
      <c r="C9" s="196"/>
      <c r="D9" s="196"/>
      <c r="E9" s="196"/>
      <c r="F9" s="196"/>
      <c r="G9" s="196"/>
      <c r="H9" s="196"/>
      <c r="I9" s="196"/>
      <c r="J9" s="196"/>
    </row>
    <row r="10" spans="2:12" x14ac:dyDescent="0.2">
      <c r="B10" s="197"/>
      <c r="C10" s="197"/>
      <c r="D10" s="197"/>
      <c r="E10" s="197"/>
      <c r="F10" s="197"/>
      <c r="G10" s="197"/>
      <c r="H10" s="197"/>
      <c r="I10" s="197"/>
      <c r="J10" s="197"/>
    </row>
    <row r="11" spans="2:12" ht="4.5" customHeight="1" thickBot="1" x14ac:dyDescent="0.25"/>
    <row r="12" spans="2:12" x14ac:dyDescent="0.2">
      <c r="B12" s="130"/>
      <c r="C12" s="129"/>
      <c r="D12" s="129"/>
      <c r="E12" s="129"/>
      <c r="F12" s="129"/>
      <c r="G12" s="129"/>
      <c r="H12" s="129"/>
      <c r="I12" s="129"/>
      <c r="J12" s="129"/>
      <c r="K12" s="128"/>
    </row>
    <row r="13" spans="2:12" x14ac:dyDescent="0.2">
      <c r="B13" s="132"/>
      <c r="C13" s="1" t="s">
        <v>108</v>
      </c>
      <c r="D13" s="1" t="s">
        <v>109</v>
      </c>
      <c r="E13" s="1"/>
      <c r="F13" s="1"/>
      <c r="G13" s="1"/>
      <c r="H13" s="1"/>
      <c r="K13" s="120"/>
    </row>
    <row r="14" spans="2:12" x14ac:dyDescent="0.2">
      <c r="B14" s="132"/>
      <c r="K14" s="120"/>
    </row>
    <row r="15" spans="2:12" x14ac:dyDescent="0.2">
      <c r="B15" s="132"/>
      <c r="C15" s="1" t="s">
        <v>110</v>
      </c>
      <c r="D15" s="1" t="s">
        <v>111</v>
      </c>
      <c r="E15" s="1"/>
      <c r="F15" s="1"/>
      <c r="K15" s="120"/>
    </row>
    <row r="16" spans="2:12" x14ac:dyDescent="0.2">
      <c r="B16" s="132"/>
      <c r="K16" s="120"/>
    </row>
    <row r="17" spans="2:11" x14ac:dyDescent="0.2">
      <c r="B17" s="132"/>
      <c r="C17" s="2" t="s">
        <v>112</v>
      </c>
      <c r="K17" s="120"/>
    </row>
    <row r="18" spans="2:11" ht="6" customHeight="1" x14ac:dyDescent="0.2">
      <c r="B18" s="132"/>
      <c r="K18" s="120"/>
    </row>
    <row r="19" spans="2:11" ht="20.25" customHeight="1" x14ac:dyDescent="0.2">
      <c r="B19" s="132"/>
      <c r="C19" s="193"/>
      <c r="D19" s="193"/>
      <c r="E19" s="193"/>
      <c r="F19" s="193"/>
      <c r="G19" s="193"/>
      <c r="H19" s="193"/>
      <c r="I19" s="193"/>
      <c r="J19" s="193"/>
      <c r="K19" s="120"/>
    </row>
    <row r="20" spans="2:11" ht="20.25" customHeight="1" x14ac:dyDescent="0.2">
      <c r="B20" s="132"/>
      <c r="C20" s="193"/>
      <c r="D20" s="193"/>
      <c r="E20" s="193"/>
      <c r="F20" s="193"/>
      <c r="G20" s="193"/>
      <c r="H20" s="193"/>
      <c r="I20" s="193"/>
      <c r="J20" s="193"/>
      <c r="K20" s="120"/>
    </row>
    <row r="21" spans="2:11" ht="20.25" customHeight="1" x14ac:dyDescent="0.2">
      <c r="B21" s="132"/>
      <c r="C21" s="193"/>
      <c r="D21" s="193"/>
      <c r="E21" s="193"/>
      <c r="F21" s="193"/>
      <c r="G21" s="193"/>
      <c r="H21" s="193"/>
      <c r="I21" s="193"/>
      <c r="J21" s="193"/>
      <c r="K21" s="120"/>
    </row>
    <row r="22" spans="2:11" ht="20.25" customHeight="1" x14ac:dyDescent="0.2">
      <c r="B22" s="132"/>
      <c r="C22" s="193"/>
      <c r="D22" s="193"/>
      <c r="E22" s="193"/>
      <c r="F22" s="193"/>
      <c r="G22" s="193"/>
      <c r="H22" s="193"/>
      <c r="I22" s="193"/>
      <c r="J22" s="193"/>
      <c r="K22" s="120"/>
    </row>
    <row r="23" spans="2:11" ht="20.25" customHeight="1" x14ac:dyDescent="0.2">
      <c r="B23" s="132"/>
      <c r="C23" s="193"/>
      <c r="D23" s="193"/>
      <c r="E23" s="193"/>
      <c r="F23" s="193"/>
      <c r="G23" s="193"/>
      <c r="H23" s="193"/>
      <c r="I23" s="193"/>
      <c r="J23" s="193"/>
      <c r="K23" s="120"/>
    </row>
    <row r="24" spans="2:11" ht="20.25" customHeight="1" x14ac:dyDescent="0.2">
      <c r="B24" s="132"/>
      <c r="C24" s="193"/>
      <c r="D24" s="193"/>
      <c r="E24" s="193"/>
      <c r="F24" s="193"/>
      <c r="G24" s="193"/>
      <c r="H24" s="193"/>
      <c r="I24" s="193"/>
      <c r="J24" s="193"/>
      <c r="K24" s="120"/>
    </row>
    <row r="25" spans="2:11" ht="20.25" customHeight="1" x14ac:dyDescent="0.2">
      <c r="B25" s="132"/>
      <c r="C25" s="193"/>
      <c r="D25" s="193"/>
      <c r="E25" s="193"/>
      <c r="F25" s="193"/>
      <c r="G25" s="193"/>
      <c r="H25" s="193"/>
      <c r="I25" s="193"/>
      <c r="J25" s="193"/>
      <c r="K25" s="120"/>
    </row>
    <row r="26" spans="2:11" ht="20.25" customHeight="1" x14ac:dyDescent="0.2">
      <c r="B26" s="132"/>
      <c r="C26" s="193"/>
      <c r="D26" s="193"/>
      <c r="E26" s="193"/>
      <c r="F26" s="193"/>
      <c r="G26" s="193"/>
      <c r="H26" s="193"/>
      <c r="I26" s="193"/>
      <c r="J26" s="193"/>
      <c r="K26" s="120"/>
    </row>
    <row r="27" spans="2:11" ht="20.25" customHeight="1" x14ac:dyDescent="0.2">
      <c r="B27" s="132"/>
      <c r="C27" s="193"/>
      <c r="D27" s="193"/>
      <c r="E27" s="193"/>
      <c r="F27" s="193"/>
      <c r="G27" s="193"/>
      <c r="H27" s="193"/>
      <c r="I27" s="193"/>
      <c r="J27" s="193"/>
      <c r="K27" s="120"/>
    </row>
    <row r="28" spans="2:11" ht="20.25" customHeight="1" x14ac:dyDescent="0.2">
      <c r="B28" s="132"/>
      <c r="C28" s="193"/>
      <c r="D28" s="193"/>
      <c r="E28" s="193"/>
      <c r="F28" s="193"/>
      <c r="G28" s="193"/>
      <c r="H28" s="193"/>
      <c r="I28" s="193"/>
      <c r="J28" s="193"/>
      <c r="K28" s="120"/>
    </row>
    <row r="29" spans="2:11" ht="20.25" customHeight="1" x14ac:dyDescent="0.2">
      <c r="B29" s="132"/>
      <c r="C29" s="193"/>
      <c r="D29" s="193"/>
      <c r="E29" s="193"/>
      <c r="F29" s="193"/>
      <c r="G29" s="193"/>
      <c r="H29" s="193"/>
      <c r="I29" s="193"/>
      <c r="J29" s="193"/>
      <c r="K29" s="120"/>
    </row>
    <row r="30" spans="2:11" ht="20.25" customHeight="1" x14ac:dyDescent="0.2">
      <c r="B30" s="132"/>
      <c r="C30" s="193"/>
      <c r="D30" s="193"/>
      <c r="E30" s="193"/>
      <c r="F30" s="193"/>
      <c r="G30" s="193"/>
      <c r="H30" s="193"/>
      <c r="I30" s="193"/>
      <c r="J30" s="193"/>
      <c r="K30" s="120"/>
    </row>
    <row r="31" spans="2:11" ht="20.25" customHeight="1" x14ac:dyDescent="0.2">
      <c r="B31" s="132"/>
      <c r="C31" s="193"/>
      <c r="D31" s="193"/>
      <c r="E31" s="193"/>
      <c r="F31" s="193"/>
      <c r="G31" s="193"/>
      <c r="H31" s="193"/>
      <c r="I31" s="193"/>
      <c r="J31" s="193"/>
      <c r="K31" s="120"/>
    </row>
    <row r="32" spans="2:11" ht="20.25" customHeight="1" x14ac:dyDescent="0.2">
      <c r="B32" s="132"/>
      <c r="C32" s="193"/>
      <c r="D32" s="193"/>
      <c r="E32" s="193"/>
      <c r="F32" s="193"/>
      <c r="G32" s="193"/>
      <c r="H32" s="193"/>
      <c r="I32" s="193"/>
      <c r="J32" s="193"/>
      <c r="K32" s="120"/>
    </row>
    <row r="33" spans="2:11" x14ac:dyDescent="0.2">
      <c r="B33" s="132"/>
      <c r="K33" s="120"/>
    </row>
    <row r="34" spans="2:11" x14ac:dyDescent="0.2">
      <c r="B34" s="132"/>
      <c r="C34" s="2" t="s">
        <v>113</v>
      </c>
      <c r="K34" s="120"/>
    </row>
    <row r="35" spans="2:11" x14ac:dyDescent="0.2">
      <c r="B35" s="132"/>
      <c r="K35" s="120"/>
    </row>
    <row r="36" spans="2:11" x14ac:dyDescent="0.2">
      <c r="B36" s="132"/>
      <c r="C36" s="2" t="s">
        <v>114</v>
      </c>
      <c r="K36" s="120"/>
    </row>
    <row r="37" spans="2:11" x14ac:dyDescent="0.2">
      <c r="B37" s="132"/>
      <c r="K37" s="120"/>
    </row>
    <row r="38" spans="2:11" x14ac:dyDescent="0.2">
      <c r="B38" s="132"/>
      <c r="C38" s="2" t="s">
        <v>115</v>
      </c>
      <c r="K38" s="120"/>
    </row>
    <row r="39" spans="2:11" x14ac:dyDescent="0.2">
      <c r="B39" s="132"/>
      <c r="K39" s="120"/>
    </row>
    <row r="40" spans="2:11" x14ac:dyDescent="0.2">
      <c r="B40" s="132"/>
      <c r="C40" s="2" t="s">
        <v>116</v>
      </c>
      <c r="K40" s="120"/>
    </row>
    <row r="41" spans="2:11" ht="13.5" thickBot="1" x14ac:dyDescent="0.25">
      <c r="B41" s="132"/>
      <c r="K41" s="120"/>
    </row>
    <row r="42" spans="2:11" x14ac:dyDescent="0.2">
      <c r="B42" s="130"/>
      <c r="C42" s="129"/>
      <c r="D42" s="129"/>
      <c r="E42" s="129"/>
      <c r="F42" s="129"/>
      <c r="G42" s="129"/>
      <c r="H42" s="129"/>
      <c r="I42" s="129"/>
      <c r="J42" s="129"/>
      <c r="K42" s="128"/>
    </row>
    <row r="43" spans="2:11" ht="24" customHeight="1" x14ac:dyDescent="0.2">
      <c r="B43" s="127" t="s">
        <v>117</v>
      </c>
      <c r="C43" s="124"/>
      <c r="D43" s="124"/>
      <c r="E43" s="124"/>
      <c r="F43" s="124"/>
      <c r="G43" s="124"/>
      <c r="H43" s="126"/>
      <c r="I43" s="125" t="s">
        <v>117</v>
      </c>
      <c r="J43" s="124"/>
      <c r="K43" s="123"/>
    </row>
    <row r="44" spans="2:11" x14ac:dyDescent="0.2">
      <c r="B44" s="122" t="s">
        <v>118</v>
      </c>
      <c r="C44" s="1"/>
      <c r="D44" s="1"/>
      <c r="E44" s="1"/>
      <c r="F44" s="1"/>
      <c r="G44" s="1"/>
      <c r="H44" s="1"/>
      <c r="I44" s="121" t="s">
        <v>119</v>
      </c>
      <c r="K44" s="120"/>
    </row>
    <row r="45" spans="2:11" ht="6" customHeight="1" thickBot="1" x14ac:dyDescent="0.25">
      <c r="B45" s="131"/>
      <c r="C45" s="117"/>
      <c r="D45" s="117"/>
      <c r="E45" s="117"/>
      <c r="F45" s="117"/>
      <c r="G45" s="117"/>
      <c r="H45" s="117"/>
      <c r="I45" s="117"/>
      <c r="J45" s="117"/>
      <c r="K45" s="116"/>
    </row>
    <row r="46" spans="2:11" ht="6" customHeight="1" x14ac:dyDescent="0.2">
      <c r="B46" s="130"/>
      <c r="C46" s="129"/>
      <c r="D46" s="129"/>
      <c r="E46" s="129"/>
      <c r="F46" s="129"/>
      <c r="G46" s="129"/>
      <c r="H46" s="129"/>
      <c r="I46" s="129"/>
      <c r="J46" s="129"/>
      <c r="K46" s="128"/>
    </row>
    <row r="47" spans="2:11" ht="22.5" customHeight="1" x14ac:dyDescent="0.2">
      <c r="B47" s="127" t="s">
        <v>117</v>
      </c>
      <c r="C47" s="124"/>
      <c r="D47" s="124"/>
      <c r="E47" s="124"/>
      <c r="F47" s="124"/>
      <c r="G47" s="124"/>
      <c r="H47" s="126"/>
      <c r="I47" s="125" t="s">
        <v>117</v>
      </c>
      <c r="J47" s="124"/>
      <c r="K47" s="123"/>
    </row>
    <row r="48" spans="2:11" x14ac:dyDescent="0.2">
      <c r="B48" s="122" t="s">
        <v>120</v>
      </c>
      <c r="C48" s="1"/>
      <c r="D48" s="1"/>
      <c r="E48" s="1"/>
      <c r="I48" s="121" t="s">
        <v>119</v>
      </c>
      <c r="K48" s="120"/>
    </row>
    <row r="49" spans="2:11" ht="7.5" customHeight="1" thickBot="1" x14ac:dyDescent="0.25">
      <c r="B49" s="119"/>
      <c r="C49" s="118"/>
      <c r="D49" s="118"/>
      <c r="E49" s="118"/>
      <c r="F49" s="117"/>
      <c r="G49" s="117"/>
      <c r="H49" s="117"/>
      <c r="I49" s="117"/>
      <c r="J49" s="117"/>
      <c r="K49" s="116"/>
    </row>
  </sheetData>
  <mergeCells count="19">
    <mergeCell ref="C31:J31"/>
    <mergeCell ref="C32:J32"/>
    <mergeCell ref="C21:J21"/>
    <mergeCell ref="C22:J22"/>
    <mergeCell ref="C23:J23"/>
    <mergeCell ref="C24:J24"/>
    <mergeCell ref="C25:J25"/>
    <mergeCell ref="C26:J26"/>
    <mergeCell ref="B1:L1"/>
    <mergeCell ref="C27:J27"/>
    <mergeCell ref="C28:J28"/>
    <mergeCell ref="C29:J29"/>
    <mergeCell ref="C30:J30"/>
    <mergeCell ref="B6:K6"/>
    <mergeCell ref="B8:J8"/>
    <mergeCell ref="B9:J9"/>
    <mergeCell ref="B10:J10"/>
    <mergeCell ref="C19:J19"/>
    <mergeCell ref="C20:J2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2268-F2D3-48E0-9FC8-FB3FF1941E36}">
  <sheetPr codeName="Sheet3"/>
  <dimension ref="A2:D31"/>
  <sheetViews>
    <sheetView workbookViewId="0">
      <selection activeCell="C27" sqref="C27"/>
    </sheetView>
  </sheetViews>
  <sheetFormatPr defaultColWidth="8.7109375" defaultRowHeight="12.75" x14ac:dyDescent="0.2"/>
  <cols>
    <col min="1" max="1" width="18" style="2" bestFit="1" customWidth="1"/>
    <col min="2" max="2" width="18.42578125" style="2" bestFit="1" customWidth="1"/>
    <col min="3" max="3" width="14.140625" style="2" bestFit="1" customWidth="1"/>
    <col min="4" max="4" width="16.85546875" style="2" bestFit="1" customWidth="1"/>
    <col min="5" max="16384" width="8.7109375" style="2"/>
  </cols>
  <sheetData>
    <row r="2" spans="1:4" s="1" customFormat="1" x14ac:dyDescent="0.2">
      <c r="A2" s="1" t="s">
        <v>121</v>
      </c>
      <c r="B2" s="1" t="s">
        <v>122</v>
      </c>
      <c r="C2" s="1" t="s">
        <v>123</v>
      </c>
      <c r="D2" s="1" t="s">
        <v>124</v>
      </c>
    </row>
    <row r="3" spans="1:4" x14ac:dyDescent="0.2">
      <c r="A3" s="2" t="s">
        <v>39</v>
      </c>
      <c r="B3" s="2" t="s">
        <v>169</v>
      </c>
      <c r="C3" s="2" t="s">
        <v>125</v>
      </c>
      <c r="D3" s="2" t="s">
        <v>126</v>
      </c>
    </row>
    <row r="4" spans="1:4" x14ac:dyDescent="0.2">
      <c r="A4" s="2" t="s">
        <v>127</v>
      </c>
      <c r="B4" s="2" t="s">
        <v>170</v>
      </c>
      <c r="C4" s="2" t="s">
        <v>128</v>
      </c>
      <c r="D4" s="2" t="s">
        <v>129</v>
      </c>
    </row>
    <row r="5" spans="1:4" x14ac:dyDescent="0.2">
      <c r="A5" s="2" t="s">
        <v>130</v>
      </c>
      <c r="B5" s="2" t="s">
        <v>171</v>
      </c>
      <c r="C5" s="2" t="s">
        <v>131</v>
      </c>
      <c r="D5" s="2" t="s">
        <v>132</v>
      </c>
    </row>
    <row r="6" spans="1:4" x14ac:dyDescent="0.2">
      <c r="A6" s="2" t="s">
        <v>133</v>
      </c>
      <c r="B6" s="2" t="s">
        <v>172</v>
      </c>
      <c r="C6" s="2" t="s">
        <v>134</v>
      </c>
      <c r="D6" s="2" t="s">
        <v>135</v>
      </c>
    </row>
    <row r="9" spans="1:4" x14ac:dyDescent="0.2">
      <c r="A9" s="2" t="s">
        <v>136</v>
      </c>
    </row>
    <row r="10" spans="1:4" x14ac:dyDescent="0.2">
      <c r="A10" s="143" t="s">
        <v>117</v>
      </c>
    </row>
    <row r="11" spans="1:4" x14ac:dyDescent="0.2">
      <c r="A11" s="143" t="s">
        <v>137</v>
      </c>
    </row>
    <row r="14" spans="1:4" x14ac:dyDescent="0.2">
      <c r="A14" s="2" t="s">
        <v>59</v>
      </c>
      <c r="B14" s="2" t="s">
        <v>138</v>
      </c>
      <c r="C14" s="2" t="s">
        <v>139</v>
      </c>
    </row>
    <row r="15" spans="1:4" x14ac:dyDescent="0.2">
      <c r="A15" s="2" t="s">
        <v>140</v>
      </c>
      <c r="B15" s="2" t="s">
        <v>141</v>
      </c>
      <c r="C15" s="6">
        <v>0.05</v>
      </c>
    </row>
    <row r="16" spans="1:4" x14ac:dyDescent="0.2">
      <c r="A16" s="2" t="s">
        <v>142</v>
      </c>
      <c r="B16" s="2" t="s">
        <v>143</v>
      </c>
      <c r="C16" s="6">
        <v>0.05</v>
      </c>
    </row>
    <row r="17" spans="1:3" x14ac:dyDescent="0.2">
      <c r="A17" s="2" t="s">
        <v>144</v>
      </c>
      <c r="B17" s="2" t="s">
        <v>145</v>
      </c>
      <c r="C17" s="6">
        <v>0.05</v>
      </c>
    </row>
    <row r="18" spans="1:3" x14ac:dyDescent="0.2">
      <c r="A18" s="2" t="s">
        <v>146</v>
      </c>
      <c r="B18" s="2" t="s">
        <v>147</v>
      </c>
      <c r="C18" s="6">
        <v>0.15</v>
      </c>
    </row>
    <row r="19" spans="1:3" x14ac:dyDescent="0.2">
      <c r="A19" s="2" t="s">
        <v>148</v>
      </c>
      <c r="B19" s="2" t="s">
        <v>149</v>
      </c>
      <c r="C19" s="6">
        <v>0.15</v>
      </c>
    </row>
    <row r="20" spans="1:3" x14ac:dyDescent="0.2">
      <c r="A20" s="2" t="s">
        <v>150</v>
      </c>
      <c r="B20" s="2" t="s">
        <v>151</v>
      </c>
      <c r="C20" s="6">
        <v>0.05</v>
      </c>
    </row>
    <row r="21" spans="1:3" x14ac:dyDescent="0.2">
      <c r="A21" s="2" t="s">
        <v>152</v>
      </c>
      <c r="B21" s="2" t="s">
        <v>153</v>
      </c>
      <c r="C21" s="6">
        <v>0.14000000000000001</v>
      </c>
    </row>
    <row r="22" spans="1:3" x14ac:dyDescent="0.2">
      <c r="A22" s="2" t="s">
        <v>154</v>
      </c>
      <c r="B22" s="2" t="s">
        <v>155</v>
      </c>
      <c r="C22" s="6">
        <v>0.05</v>
      </c>
    </row>
    <row r="23" spans="1:3" x14ac:dyDescent="0.2">
      <c r="A23" s="2" t="s">
        <v>156</v>
      </c>
      <c r="B23" s="2" t="s">
        <v>157</v>
      </c>
      <c r="C23" s="6">
        <v>0.13</v>
      </c>
    </row>
    <row r="24" spans="1:3" x14ac:dyDescent="0.2">
      <c r="A24" s="2" t="s">
        <v>158</v>
      </c>
      <c r="B24" s="2" t="s">
        <v>159</v>
      </c>
      <c r="C24" s="6">
        <v>0.15</v>
      </c>
    </row>
    <row r="25" spans="1:3" x14ac:dyDescent="0.2">
      <c r="A25" s="2" t="s">
        <v>160</v>
      </c>
      <c r="B25" s="2" t="s">
        <v>161</v>
      </c>
      <c r="C25" s="6">
        <v>0.05</v>
      </c>
    </row>
    <row r="26" spans="1:3" x14ac:dyDescent="0.2">
      <c r="A26" s="2" t="s">
        <v>162</v>
      </c>
      <c r="B26" s="2" t="s">
        <v>163</v>
      </c>
      <c r="C26" s="6">
        <v>0.05</v>
      </c>
    </row>
    <row r="27" spans="1:3" x14ac:dyDescent="0.2">
      <c r="A27" s="2" t="s">
        <v>164</v>
      </c>
      <c r="B27" s="2" t="s">
        <v>165</v>
      </c>
      <c r="C27" s="6">
        <v>0.05</v>
      </c>
    </row>
    <row r="28" spans="1:3" x14ac:dyDescent="0.2">
      <c r="C28" s="6"/>
    </row>
    <row r="29" spans="1:3" x14ac:dyDescent="0.2">
      <c r="A29" s="2" t="s">
        <v>166</v>
      </c>
    </row>
    <row r="30" spans="1:3" x14ac:dyDescent="0.2">
      <c r="A30" s="2" t="s">
        <v>167</v>
      </c>
    </row>
    <row r="31" spans="1:3" x14ac:dyDescent="0.2">
      <c r="A31" s="2" t="s">
        <v>168</v>
      </c>
    </row>
  </sheetData>
  <sheetProtection sheet="1" objects="1" scenarios="1" selectLockedCells="1"/>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Member Instructions</vt:lpstr>
      <vt:lpstr>Travel Expense Claim</vt:lpstr>
      <vt:lpstr>Lost Receipt Declaration Form</vt:lpstr>
      <vt:lpstr>List</vt:lpstr>
      <vt:lpstr>'Member Instructions'!Print_Area</vt:lpstr>
      <vt:lpstr>'Travel Expense Claim'!Print_Area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Marchand</dc:creator>
  <cp:keywords/>
  <dc:description/>
  <cp:lastModifiedBy>Julie Marchand</cp:lastModifiedBy>
  <cp:revision/>
  <dcterms:created xsi:type="dcterms:W3CDTF">2021-04-22T13:31:52Z</dcterms:created>
  <dcterms:modified xsi:type="dcterms:W3CDTF">2026-05-07T15:46:17Z</dcterms:modified>
  <cp:category/>
  <cp:contentStatus/>
</cp:coreProperties>
</file>