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tfxca.sharepoint.com/sites/HRDepartment/Shared Documents/Total Compensation/Payroll/"/>
    </mc:Choice>
  </mc:AlternateContent>
  <xr:revisionPtr revIDLastSave="0" documentId="14_{31B149A0-AAFD-4A52-A01C-DB3A1F71EB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yroll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13" i="1"/>
  <c r="D36" i="1"/>
  <c r="C41" i="1"/>
  <c r="D9" i="1" l="1"/>
  <c r="D10" i="1" s="1"/>
  <c r="E36" i="1"/>
  <c r="D37" i="1"/>
  <c r="E37" i="1" s="1"/>
  <c r="D18" i="1" l="1"/>
  <c r="D14" i="1"/>
  <c r="D20" i="1" s="1"/>
  <c r="D38" i="1"/>
  <c r="E38" i="1" s="1"/>
  <c r="D46" i="1" l="1"/>
  <c r="D42" i="1"/>
  <c r="D48" i="1" s="1"/>
  <c r="D43" i="1"/>
  <c r="D49" i="1" s="1"/>
  <c r="D50" i="1" l="1"/>
  <c r="D52" i="1" s="1"/>
  <c r="D53" i="1" s="1"/>
  <c r="F27" i="1" s="1"/>
  <c r="D44" i="1"/>
  <c r="D15" i="1"/>
  <c r="D21" i="1" s="1"/>
  <c r="D22" i="1" s="1"/>
  <c r="D16" i="1" l="1"/>
  <c r="D23" i="1" l="1"/>
  <c r="D24" i="1" s="1"/>
  <c r="F2" i="1" s="1"/>
</calcChain>
</file>

<file path=xl/sharedStrings.xml><?xml version="1.0" encoding="utf-8"?>
<sst xmlns="http://schemas.openxmlformats.org/spreadsheetml/2006/main" count="51" uniqueCount="33">
  <si>
    <t>Payroll Calculator - Hourly Employee</t>
  </si>
  <si>
    <t>Max Budget</t>
  </si>
  <si>
    <t xml:space="preserve">Balance Check (Overage) = </t>
  </si>
  <si>
    <t>Hourly Rate</t>
  </si>
  <si>
    <t>Add this to payroll request form for "Hourly Rate"</t>
  </si>
  <si>
    <t># of Weeks</t>
  </si>
  <si>
    <t>Make sure # of weeks = the week between start and end date</t>
  </si>
  <si>
    <t>Standard Weekly hours</t>
  </si>
  <si>
    <t>Add this to payroll request form in field " Standard weekly hours"</t>
  </si>
  <si>
    <t>Bi-Weekly Pay</t>
  </si>
  <si>
    <t>Vacation Pay</t>
  </si>
  <si>
    <t>Total Earnings</t>
  </si>
  <si>
    <t>Deductions</t>
  </si>
  <si>
    <t>CPP Exemption</t>
  </si>
  <si>
    <t>CPP</t>
  </si>
  <si>
    <t>EI</t>
  </si>
  <si>
    <t>Total Employee Deductions</t>
  </si>
  <si>
    <t xml:space="preserve">Gross Biweekly Salary </t>
  </si>
  <si>
    <t>For information only/ this value is not included on the payroll request form</t>
  </si>
  <si>
    <t>match</t>
  </si>
  <si>
    <t>Fringe</t>
  </si>
  <si>
    <t>Total Employer Expense/pay</t>
  </si>
  <si>
    <t>Total Employer Expense/contract</t>
  </si>
  <si>
    <t>Payroll Calculator - Lump Sum Payment</t>
  </si>
  <si>
    <t>Lump Sum Payment</t>
  </si>
  <si>
    <t>Add to payroll request form under lump sum amount</t>
  </si>
  <si>
    <t># of weeks</t>
  </si>
  <si>
    <t>Hours/week</t>
  </si>
  <si>
    <t>Add this to payroll request form</t>
  </si>
  <si>
    <t>This does not include employee federal/provincial tax</t>
  </si>
  <si>
    <t>Salary</t>
  </si>
  <si>
    <t>* The calculation from this calculator is an estimate only</t>
  </si>
  <si>
    <t>** All Vacation pay and source deductions are included in the calcaulations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</si>
</sst>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20"/>
      <color theme="1"/>
      <name val="Calibri"/>
      <family val="2"/>
    </font>
    <font>
      <sz val="12"/>
      <color rgb="FFFFFF00"/>
      <name val="Calibri"/>
      <family val="2"/>
    </font>
    <font>
      <b/>
      <sz val="12"/>
      <color theme="1"/>
      <name val="Calibri"/>
      <family val="2"/>
    </font>
    <font>
      <sz val="16"/>
      <color rgb="FFFF0000"/>
      <name val="Calibri"/>
      <family val="2"/>
    </font>
    <font>
      <b/>
      <u val="double"/>
      <sz val="10"/>
      <color theme="1"/>
      <name val="Calibri"/>
      <family val="2"/>
    </font>
    <font>
      <b/>
      <sz val="2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43" fontId="0" fillId="0" borderId="0" xfId="1" applyFont="1"/>
    <xf numFmtId="9" fontId="0" fillId="0" borderId="0" xfId="0" applyNumberFormat="1"/>
    <xf numFmtId="10" fontId="0" fillId="0" borderId="0" xfId="0" applyNumberFormat="1" applyAlignment="1">
      <alignment horizontal="right"/>
    </xf>
    <xf numFmtId="0" fontId="4" fillId="3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2" fillId="4" borderId="0" xfId="0" applyFont="1" applyFill="1"/>
    <xf numFmtId="44" fontId="2" fillId="0" borderId="4" xfId="2" applyFont="1" applyBorder="1" applyAlignment="1">
      <alignment vertical="center"/>
    </xf>
    <xf numFmtId="0" fontId="2" fillId="0" borderId="5" xfId="0" applyFont="1" applyBorder="1"/>
    <xf numFmtId="0" fontId="0" fillId="0" borderId="6" xfId="0" applyBorder="1"/>
    <xf numFmtId="0" fontId="0" fillId="0" borderId="2" xfId="0" applyBorder="1"/>
    <xf numFmtId="2" fontId="0" fillId="0" borderId="0" xfId="0" applyNumberFormat="1"/>
    <xf numFmtId="10" fontId="0" fillId="0" borderId="0" xfId="0" applyNumberFormat="1"/>
    <xf numFmtId="0" fontId="0" fillId="0" borderId="8" xfId="0" applyBorder="1"/>
    <xf numFmtId="0" fontId="0" fillId="0" borderId="9" xfId="0" applyBorder="1"/>
    <xf numFmtId="44" fontId="0" fillId="0" borderId="0" xfId="2" applyFont="1"/>
    <xf numFmtId="44" fontId="0" fillId="0" borderId="7" xfId="2" applyFont="1" applyBorder="1"/>
    <xf numFmtId="44" fontId="0" fillId="0" borderId="3" xfId="2" applyFont="1" applyBorder="1"/>
    <xf numFmtId="44" fontId="0" fillId="0" borderId="10" xfId="2" applyFont="1" applyBorder="1"/>
    <xf numFmtId="44" fontId="2" fillId="4" borderId="0" xfId="2" applyFont="1" applyFill="1"/>
    <xf numFmtId="44" fontId="4" fillId="3" borderId="0" xfId="2" applyFont="1" applyFill="1"/>
    <xf numFmtId="0" fontId="7" fillId="0" borderId="1" xfId="0" applyFont="1" applyBorder="1"/>
    <xf numFmtId="44" fontId="7" fillId="0" borderId="1" xfId="2" applyFont="1" applyBorder="1"/>
    <xf numFmtId="43" fontId="0" fillId="4" borderId="0" xfId="1" applyFont="1" applyFill="1"/>
    <xf numFmtId="0" fontId="0" fillId="0" borderId="7" xfId="0" applyBorder="1"/>
    <xf numFmtId="0" fontId="0" fillId="0" borderId="3" xfId="0" applyBorder="1"/>
    <xf numFmtId="0" fontId="0" fillId="0" borderId="11" xfId="0" applyBorder="1"/>
    <xf numFmtId="0" fontId="0" fillId="0" borderId="12" xfId="0" applyBorder="1"/>
    <xf numFmtId="44" fontId="2" fillId="0" borderId="12" xfId="2" applyFont="1" applyBorder="1" applyAlignment="1">
      <alignment vertical="center"/>
    </xf>
    <xf numFmtId="0" fontId="2" fillId="0" borderId="0" xfId="0" applyFont="1"/>
    <xf numFmtId="0" fontId="2" fillId="0" borderId="11" xfId="0" applyFont="1" applyBorder="1"/>
    <xf numFmtId="43" fontId="6" fillId="6" borderId="22" xfId="1" applyFont="1" applyFill="1" applyBorder="1"/>
    <xf numFmtId="43" fontId="5" fillId="5" borderId="28" xfId="1" applyFont="1" applyFill="1" applyBorder="1"/>
    <xf numFmtId="0" fontId="5" fillId="5" borderId="25" xfId="1" applyNumberFormat="1" applyFont="1" applyFill="1" applyBorder="1" applyAlignment="1">
      <alignment horizontal="right"/>
    </xf>
    <xf numFmtId="0" fontId="5" fillId="5" borderId="16" xfId="0" applyFont="1" applyFill="1" applyBorder="1" applyAlignment="1">
      <alignment horizontal="right"/>
    </xf>
    <xf numFmtId="0" fontId="5" fillId="5" borderId="19" xfId="0" applyFont="1" applyFill="1" applyBorder="1"/>
    <xf numFmtId="0" fontId="2" fillId="0" borderId="11" xfId="0" applyFont="1" applyBorder="1" applyAlignment="1">
      <alignment horizontal="center" vertical="center"/>
    </xf>
    <xf numFmtId="0" fontId="4" fillId="0" borderId="0" xfId="0" applyFont="1"/>
    <xf numFmtId="44" fontId="4" fillId="0" borderId="0" xfId="2" applyFont="1" applyFill="1"/>
    <xf numFmtId="43" fontId="0" fillId="0" borderId="0" xfId="1" applyFont="1" applyFill="1"/>
    <xf numFmtId="44" fontId="5" fillId="7" borderId="14" xfId="2" applyFont="1" applyFill="1" applyBorder="1"/>
    <xf numFmtId="0" fontId="5" fillId="5" borderId="26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43" fontId="2" fillId="7" borderId="14" xfId="1" applyFont="1" applyFill="1" applyBorder="1" applyAlignment="1">
      <alignment horizontal="center"/>
    </xf>
    <xf numFmtId="43" fontId="0" fillId="7" borderId="14" xfId="1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19049</xdr:rowOff>
    </xdr:from>
    <xdr:to>
      <xdr:col>8</xdr:col>
      <xdr:colOff>450850</xdr:colOff>
      <xdr:row>2</xdr:row>
      <xdr:rowOff>142875</xdr:rowOff>
    </xdr:to>
    <xdr:sp macro="" textlink="">
      <xdr:nvSpPr>
        <xdr:cNvPr id="5" name="Line Callout 1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200775" y="419099"/>
          <a:ext cx="1651000" cy="466726"/>
        </a:xfrm>
        <a:prstGeom prst="borderCallout1">
          <a:avLst>
            <a:gd name="adj1" fmla="val 4714"/>
            <a:gd name="adj2" fmla="val -350"/>
            <a:gd name="adj3" fmla="val 22867"/>
            <a:gd name="adj4" fmla="val -69975"/>
          </a:avLst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Check if you are (over) or under your max budget</a:t>
          </a:r>
        </a:p>
        <a:p>
          <a:pPr algn="l"/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247650</xdr:colOff>
      <xdr:row>26</xdr:row>
      <xdr:rowOff>19050</xdr:rowOff>
    </xdr:from>
    <xdr:to>
      <xdr:col>8</xdr:col>
      <xdr:colOff>450849</xdr:colOff>
      <xdr:row>28</xdr:row>
      <xdr:rowOff>0</xdr:rowOff>
    </xdr:to>
    <xdr:sp macro="" textlink="">
      <xdr:nvSpPr>
        <xdr:cNvPr id="4" name="Line Callout 1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29375" y="2200275"/>
          <a:ext cx="1422399" cy="609600"/>
        </a:xfrm>
        <a:prstGeom prst="borderCallout1">
          <a:avLst>
            <a:gd name="adj1" fmla="val 4714"/>
            <a:gd name="adj2" fmla="val -350"/>
            <a:gd name="adj3" fmla="val 22867"/>
            <a:gd name="adj4" fmla="val -69975"/>
          </a:avLst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Check if you are (over) or under your max Budget</a:t>
          </a:r>
        </a:p>
        <a:p>
          <a:pPr algn="l"/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6"/>
  <sheetViews>
    <sheetView tabSelected="1" zoomScale="120" zoomScaleNormal="120" workbookViewId="0">
      <selection activeCell="D4" sqref="D4"/>
    </sheetView>
  </sheetViews>
  <sheetFormatPr defaultRowHeight="12.75" x14ac:dyDescent="0.2"/>
  <cols>
    <col min="1" max="1" width="2.140625" customWidth="1"/>
    <col min="2" max="2" width="14.7109375" customWidth="1"/>
    <col min="3" max="3" width="19.42578125" customWidth="1"/>
    <col min="4" max="4" width="16" bestFit="1" customWidth="1"/>
    <col min="5" max="5" width="29.7109375" customWidth="1"/>
    <col min="6" max="6" width="11.140625" bestFit="1" customWidth="1"/>
    <col min="8" max="8" width="9.140625" bestFit="1" customWidth="1"/>
    <col min="9" max="9" width="7" customWidth="1"/>
    <col min="10" max="10" width="9.140625" bestFit="1" customWidth="1"/>
  </cols>
  <sheetData>
    <row r="1" spans="2:11" ht="31.5" customHeight="1" thickBot="1" x14ac:dyDescent="0.45">
      <c r="B1" s="50" t="s">
        <v>0</v>
      </c>
      <c r="C1" s="51"/>
      <c r="D1" s="51"/>
      <c r="E1" s="52"/>
      <c r="F1" s="52"/>
      <c r="G1" s="52"/>
      <c r="H1" s="52"/>
      <c r="I1" s="53"/>
    </row>
    <row r="2" spans="2:11" ht="27" thickBot="1" x14ac:dyDescent="0.45">
      <c r="B2" s="45" t="s">
        <v>1</v>
      </c>
      <c r="C2" s="46"/>
      <c r="D2" s="33">
        <v>1000</v>
      </c>
      <c r="E2" s="38" t="s">
        <v>2</v>
      </c>
      <c r="F2" s="30">
        <f>D2-D24</f>
        <v>-1211.1775230769231</v>
      </c>
      <c r="I2" s="27"/>
    </row>
    <row r="3" spans="2:11" ht="15.75" x14ac:dyDescent="0.25">
      <c r="B3" s="54" t="s">
        <v>3</v>
      </c>
      <c r="C3" s="55"/>
      <c r="D3" s="35">
        <v>20</v>
      </c>
      <c r="E3" s="31" t="s">
        <v>4</v>
      </c>
      <c r="I3" s="27"/>
    </row>
    <row r="4" spans="2:11" ht="15.75" x14ac:dyDescent="0.25">
      <c r="B4" s="56" t="s">
        <v>5</v>
      </c>
      <c r="C4" s="57"/>
      <c r="D4" s="36">
        <v>10</v>
      </c>
      <c r="E4" s="31" t="s">
        <v>6</v>
      </c>
      <c r="I4" s="27"/>
    </row>
    <row r="5" spans="2:11" ht="16.5" thickBot="1" x14ac:dyDescent="0.3">
      <c r="B5" s="58" t="s">
        <v>7</v>
      </c>
      <c r="C5" s="59"/>
      <c r="D5" s="37">
        <v>10</v>
      </c>
      <c r="E5" s="32" t="s">
        <v>8</v>
      </c>
      <c r="F5" s="28"/>
      <c r="G5" s="28"/>
      <c r="H5" s="28"/>
      <c r="I5" s="29"/>
    </row>
    <row r="8" spans="2:11" x14ac:dyDescent="0.2">
      <c r="B8" t="s">
        <v>9</v>
      </c>
      <c r="D8" s="17">
        <f>D3*D5*2</f>
        <v>400</v>
      </c>
      <c r="E8" s="1"/>
      <c r="F8" s="1"/>
      <c r="G8" s="1"/>
      <c r="H8" s="1"/>
      <c r="I8" s="1"/>
      <c r="J8" s="1"/>
      <c r="K8" s="1"/>
    </row>
    <row r="9" spans="2:11" x14ac:dyDescent="0.2">
      <c r="B9" t="s">
        <v>10</v>
      </c>
      <c r="C9" s="2">
        <v>0.04</v>
      </c>
      <c r="D9" s="17">
        <f>D8*C9</f>
        <v>16</v>
      </c>
      <c r="E9" s="1"/>
      <c r="F9" s="1"/>
      <c r="G9" s="1"/>
      <c r="H9" s="1"/>
      <c r="I9" s="1"/>
      <c r="J9" s="1"/>
      <c r="K9" s="1"/>
    </row>
    <row r="10" spans="2:11" x14ac:dyDescent="0.2">
      <c r="B10" s="23" t="s">
        <v>11</v>
      </c>
      <c r="C10" s="23"/>
      <c r="D10" s="24">
        <f>D8+D9</f>
        <v>416</v>
      </c>
      <c r="E10" s="1"/>
      <c r="F10" s="1"/>
      <c r="G10" s="1"/>
      <c r="H10" s="1"/>
      <c r="I10" s="1"/>
      <c r="J10" s="1"/>
      <c r="K10" s="1"/>
    </row>
    <row r="11" spans="2:11" ht="13.5" thickBot="1" x14ac:dyDescent="0.25">
      <c r="D11" s="17"/>
      <c r="E11" s="1"/>
      <c r="F11" s="1"/>
      <c r="G11" s="1"/>
      <c r="H11" s="1"/>
      <c r="I11" s="1"/>
      <c r="J11" s="1"/>
      <c r="K11" s="1"/>
    </row>
    <row r="12" spans="2:11" x14ac:dyDescent="0.2">
      <c r="B12" s="10" t="s">
        <v>12</v>
      </c>
      <c r="C12" s="11"/>
      <c r="D12" s="18"/>
      <c r="E12" s="1"/>
      <c r="F12" s="1"/>
      <c r="G12" s="1"/>
      <c r="H12" s="1"/>
      <c r="I12" s="1"/>
      <c r="J12" s="1"/>
      <c r="K12" s="1"/>
    </row>
    <row r="13" spans="2:11" x14ac:dyDescent="0.2">
      <c r="B13" s="12" t="s">
        <v>13</v>
      </c>
      <c r="C13" s="13">
        <f>3500/26</f>
        <v>134.61538461538461</v>
      </c>
      <c r="D13" s="19"/>
      <c r="E13" s="1"/>
      <c r="F13" s="1"/>
      <c r="G13" s="1"/>
      <c r="H13" s="1"/>
      <c r="I13" s="1"/>
      <c r="J13" s="1"/>
      <c r="K13" s="1"/>
    </row>
    <row r="14" spans="2:11" x14ac:dyDescent="0.2">
      <c r="B14" s="12" t="s">
        <v>14</v>
      </c>
      <c r="C14" s="14">
        <v>5.9499999999999997E-2</v>
      </c>
      <c r="D14" s="19">
        <f>(D10-C13)*C14</f>
        <v>16.742384615384612</v>
      </c>
      <c r="E14" s="1"/>
      <c r="F14" s="1"/>
      <c r="G14" s="1"/>
      <c r="H14" s="1"/>
      <c r="I14" s="1"/>
      <c r="J14" s="1"/>
      <c r="K14" s="1"/>
    </row>
    <row r="15" spans="2:11" x14ac:dyDescent="0.2">
      <c r="B15" s="12" t="s">
        <v>15</v>
      </c>
      <c r="C15" s="14">
        <v>1.6299999999999999E-2</v>
      </c>
      <c r="D15" s="19">
        <f>D10*C15</f>
        <v>6.7807999999999993</v>
      </c>
      <c r="E15" s="1"/>
      <c r="F15" s="1"/>
      <c r="G15" s="1"/>
      <c r="H15" s="1"/>
      <c r="I15" s="1"/>
      <c r="J15" s="1"/>
      <c r="K15" s="1"/>
    </row>
    <row r="16" spans="2:11" ht="13.5" thickBot="1" x14ac:dyDescent="0.25">
      <c r="B16" s="15" t="s">
        <v>16</v>
      </c>
      <c r="C16" s="16"/>
      <c r="D16" s="20">
        <f>SUM(D14:D15)</f>
        <v>23.523184615384611</v>
      </c>
      <c r="E16" s="41"/>
      <c r="F16" s="41"/>
      <c r="G16" s="41"/>
      <c r="H16" s="1"/>
      <c r="I16" s="1"/>
      <c r="J16" s="1"/>
      <c r="K16" s="1"/>
    </row>
    <row r="17" spans="2:11" x14ac:dyDescent="0.2">
      <c r="D17" s="17"/>
      <c r="E17" s="1"/>
      <c r="F17" s="1"/>
      <c r="G17" s="1"/>
      <c r="H17" s="1"/>
      <c r="I17" s="1"/>
      <c r="J17" s="1"/>
      <c r="K17" s="1"/>
    </row>
    <row r="18" spans="2:11" ht="24.75" customHeight="1" x14ac:dyDescent="0.25">
      <c r="B18" s="49" t="s">
        <v>17</v>
      </c>
      <c r="C18" s="49"/>
      <c r="D18" s="42">
        <f>D10</f>
        <v>416</v>
      </c>
      <c r="E18" s="47" t="s">
        <v>18</v>
      </c>
      <c r="F18" s="48"/>
      <c r="G18" s="48"/>
      <c r="H18" s="48"/>
      <c r="I18" s="48"/>
      <c r="J18" s="1"/>
      <c r="K18" s="1"/>
    </row>
    <row r="19" spans="2:11" x14ac:dyDescent="0.2">
      <c r="D19" s="17"/>
      <c r="E19" s="1"/>
      <c r="F19" s="1"/>
      <c r="G19" s="1"/>
      <c r="H19" s="1"/>
      <c r="I19" s="1"/>
      <c r="J19" s="1"/>
      <c r="K19" s="1"/>
    </row>
    <row r="20" spans="2:11" x14ac:dyDescent="0.2">
      <c r="B20" t="s">
        <v>14</v>
      </c>
      <c r="C20" s="3" t="s">
        <v>19</v>
      </c>
      <c r="D20" s="17">
        <f>D14</f>
        <v>16.742384615384612</v>
      </c>
      <c r="E20" s="1"/>
      <c r="F20" s="1"/>
      <c r="G20" s="1"/>
      <c r="H20" s="1"/>
      <c r="I20" s="1"/>
      <c r="J20" s="1"/>
      <c r="K20" s="1"/>
    </row>
    <row r="21" spans="2:11" x14ac:dyDescent="0.2">
      <c r="B21" t="s">
        <v>15</v>
      </c>
      <c r="C21">
        <v>1.4</v>
      </c>
      <c r="D21" s="17">
        <f>D15*C21</f>
        <v>9.4931199999999976</v>
      </c>
      <c r="E21" s="1"/>
      <c r="F21" s="1"/>
      <c r="G21" s="1"/>
      <c r="H21" s="1"/>
      <c r="I21" s="1"/>
      <c r="J21" s="1"/>
      <c r="K21" s="1"/>
    </row>
    <row r="22" spans="2:11" x14ac:dyDescent="0.2">
      <c r="B22" s="23" t="s">
        <v>20</v>
      </c>
      <c r="C22" s="23"/>
      <c r="D22" s="24">
        <f>SUM(D20:D21)</f>
        <v>26.23550461538461</v>
      </c>
      <c r="E22" s="1"/>
      <c r="F22" s="1"/>
      <c r="G22" s="1"/>
      <c r="H22" s="1"/>
      <c r="I22" s="1"/>
      <c r="J22" s="1"/>
      <c r="K22" s="1"/>
    </row>
    <row r="23" spans="2:11" ht="15.75" x14ac:dyDescent="0.25">
      <c r="B23" s="4" t="s">
        <v>21</v>
      </c>
      <c r="C23" s="4"/>
      <c r="D23" s="22">
        <f>D18+D22</f>
        <v>442.23550461538463</v>
      </c>
      <c r="E23" s="1"/>
      <c r="F23" s="1"/>
      <c r="G23" s="1"/>
      <c r="H23" s="1"/>
      <c r="I23" s="1"/>
      <c r="J23" s="1"/>
      <c r="K23" s="1"/>
    </row>
    <row r="24" spans="2:11" ht="15.75" x14ac:dyDescent="0.25">
      <c r="B24" s="4" t="s">
        <v>22</v>
      </c>
      <c r="C24" s="4"/>
      <c r="D24" s="22">
        <f>(D23*D4)/2</f>
        <v>2211.1775230769231</v>
      </c>
      <c r="E24" s="1"/>
      <c r="F24" s="1"/>
      <c r="G24" s="1"/>
      <c r="H24" s="1"/>
      <c r="I24" s="1"/>
      <c r="J24" s="1"/>
      <c r="K24" s="1"/>
    </row>
    <row r="25" spans="2:11" ht="15.75" x14ac:dyDescent="0.25">
      <c r="B25" s="39"/>
      <c r="C25" s="39"/>
      <c r="D25" s="40"/>
      <c r="E25" s="41"/>
      <c r="F25" s="41"/>
      <c r="G25" s="41"/>
      <c r="H25" s="41"/>
      <c r="I25" s="41"/>
      <c r="J25" s="41"/>
      <c r="K25" s="41"/>
    </row>
    <row r="26" spans="2:11" ht="24" hidden="1" customHeight="1" thickBot="1" x14ac:dyDescent="0.45">
      <c r="B26" s="50" t="s">
        <v>23</v>
      </c>
      <c r="C26" s="51"/>
      <c r="D26" s="51"/>
      <c r="E26" s="52"/>
      <c r="F26" s="52"/>
      <c r="G26" s="52"/>
      <c r="H26" s="52"/>
      <c r="I26" s="53"/>
      <c r="J26" s="1"/>
      <c r="K26" s="1"/>
    </row>
    <row r="27" spans="2:11" ht="30.75" hidden="1" customHeight="1" thickBot="1" x14ac:dyDescent="0.45">
      <c r="B27" s="45" t="s">
        <v>1</v>
      </c>
      <c r="C27" s="46"/>
      <c r="D27" s="33">
        <v>5000</v>
      </c>
      <c r="E27" s="38" t="s">
        <v>2</v>
      </c>
      <c r="F27" s="9">
        <f>D27-D53</f>
        <v>-14.474698215383796</v>
      </c>
      <c r="G27" s="11"/>
      <c r="H27" s="11"/>
      <c r="I27" s="26"/>
      <c r="J27" s="1"/>
      <c r="K27" s="1"/>
    </row>
    <row r="28" spans="2:11" ht="18.75" hidden="1" customHeight="1" thickBot="1" x14ac:dyDescent="0.3">
      <c r="B28" s="43" t="s">
        <v>24</v>
      </c>
      <c r="C28" s="44"/>
      <c r="D28" s="34">
        <v>4462</v>
      </c>
      <c r="E28" s="32" t="s">
        <v>25</v>
      </c>
      <c r="F28" s="28"/>
      <c r="G28" s="28"/>
      <c r="H28" s="28"/>
      <c r="I28" s="29"/>
      <c r="J28" s="1"/>
      <c r="K28" s="1"/>
    </row>
    <row r="29" spans="2:11" ht="15.75" hidden="1" x14ac:dyDescent="0.25">
      <c r="B29" s="5"/>
      <c r="C29" s="6"/>
      <c r="D29" s="7"/>
      <c r="J29" s="1"/>
      <c r="K29" s="1"/>
    </row>
    <row r="30" spans="2:11" ht="15.75" hidden="1" x14ac:dyDescent="0.25">
      <c r="B30" s="5"/>
      <c r="C30" s="6" t="s">
        <v>26</v>
      </c>
      <c r="D30" s="7">
        <v>2</v>
      </c>
      <c r="J30" s="1"/>
      <c r="K30" s="1"/>
    </row>
    <row r="31" spans="2:11" ht="15.75" hidden="1" x14ac:dyDescent="0.25">
      <c r="B31" s="5"/>
      <c r="C31" s="6"/>
      <c r="D31" s="7"/>
      <c r="J31" s="1"/>
      <c r="K31" s="1"/>
    </row>
    <row r="32" spans="2:11" ht="15.75" hidden="1" x14ac:dyDescent="0.25">
      <c r="B32" s="5"/>
      <c r="C32" s="6" t="s">
        <v>27</v>
      </c>
      <c r="D32" s="7">
        <v>0.5</v>
      </c>
      <c r="E32" t="s">
        <v>28</v>
      </c>
      <c r="J32" s="1"/>
      <c r="K32" s="1"/>
    </row>
    <row r="33" spans="2:11" hidden="1" x14ac:dyDescent="0.2">
      <c r="J33" s="1"/>
      <c r="K33" s="1"/>
    </row>
    <row r="34" spans="2:11" hidden="1" x14ac:dyDescent="0.2">
      <c r="J34" s="1"/>
      <c r="K34" s="1"/>
    </row>
    <row r="35" spans="2:11" hidden="1" x14ac:dyDescent="0.2">
      <c r="J35" s="1"/>
      <c r="K35" s="1"/>
    </row>
    <row r="36" spans="2:11" hidden="1" x14ac:dyDescent="0.2">
      <c r="B36" t="s">
        <v>9</v>
      </c>
      <c r="D36" s="17">
        <f>D28*D32*2</f>
        <v>4462</v>
      </c>
      <c r="E36" s="1">
        <f>D36/2*7</f>
        <v>15617</v>
      </c>
      <c r="F36" s="1"/>
      <c r="G36" s="1"/>
      <c r="H36" s="1"/>
      <c r="I36" s="1"/>
      <c r="J36" s="1"/>
      <c r="K36" s="1"/>
    </row>
    <row r="37" spans="2:11" hidden="1" x14ac:dyDescent="0.2">
      <c r="B37" t="s">
        <v>10</v>
      </c>
      <c r="C37" s="2">
        <v>0.04</v>
      </c>
      <c r="D37" s="17">
        <f>D36*C37</f>
        <v>178.48</v>
      </c>
      <c r="E37" s="1">
        <f>D37/2*7</f>
        <v>624.67999999999995</v>
      </c>
      <c r="F37" s="1"/>
      <c r="G37" s="1"/>
      <c r="H37" s="1"/>
      <c r="I37" s="1"/>
      <c r="J37" s="1"/>
      <c r="K37" s="1"/>
    </row>
    <row r="38" spans="2:11" hidden="1" x14ac:dyDescent="0.2">
      <c r="B38" s="23" t="s">
        <v>11</v>
      </c>
      <c r="C38" s="23"/>
      <c r="D38" s="24">
        <f>D36+D37</f>
        <v>4640.4799999999996</v>
      </c>
      <c r="E38" s="1">
        <f>D38/2*7</f>
        <v>16241.679999999998</v>
      </c>
      <c r="F38" s="1"/>
      <c r="G38" s="1"/>
      <c r="H38" s="1"/>
      <c r="I38" s="1"/>
      <c r="J38" s="1"/>
      <c r="K38" s="1"/>
    </row>
    <row r="39" spans="2:11" ht="13.5" hidden="1" thickBot="1" x14ac:dyDescent="0.25">
      <c r="D39" s="17"/>
      <c r="E39" s="1"/>
      <c r="F39" s="1"/>
      <c r="G39" s="1"/>
      <c r="H39" s="1"/>
      <c r="I39" s="1"/>
      <c r="J39" s="1"/>
      <c r="K39" s="1"/>
    </row>
    <row r="40" spans="2:11" hidden="1" x14ac:dyDescent="0.2">
      <c r="B40" s="10" t="s">
        <v>12</v>
      </c>
      <c r="C40" s="11"/>
      <c r="D40" s="18"/>
      <c r="E40" s="1"/>
      <c r="F40" s="1"/>
      <c r="G40" s="1"/>
      <c r="H40" s="1"/>
      <c r="I40" s="1"/>
      <c r="J40" s="1"/>
      <c r="K40" s="1"/>
    </row>
    <row r="41" spans="2:11" hidden="1" x14ac:dyDescent="0.2">
      <c r="B41" s="12" t="s">
        <v>13</v>
      </c>
      <c r="C41" s="13">
        <f>3500/26</f>
        <v>134.61538461538461</v>
      </c>
      <c r="D41" s="19"/>
      <c r="E41" s="1"/>
      <c r="F41" s="1"/>
      <c r="G41" s="1"/>
      <c r="H41" s="1"/>
      <c r="I41" s="1"/>
      <c r="J41" s="1"/>
      <c r="K41" s="1"/>
    </row>
    <row r="42" spans="2:11" hidden="1" x14ac:dyDescent="0.2">
      <c r="B42" s="12" t="s">
        <v>14</v>
      </c>
      <c r="C42" s="14">
        <v>5.9499999999999997E-2</v>
      </c>
      <c r="D42" s="19">
        <f>(D38-C41)*C42</f>
        <v>268.0989446153846</v>
      </c>
      <c r="E42" s="1"/>
      <c r="F42" s="1"/>
      <c r="G42" s="1"/>
      <c r="H42" s="1"/>
      <c r="I42" s="1"/>
      <c r="J42" s="1"/>
      <c r="K42" s="1"/>
    </row>
    <row r="43" spans="2:11" hidden="1" x14ac:dyDescent="0.2">
      <c r="B43" s="12" t="s">
        <v>15</v>
      </c>
      <c r="C43" s="14">
        <v>1.6299999999999999E-2</v>
      </c>
      <c r="D43" s="19">
        <f>D38*C43</f>
        <v>75.63982399999999</v>
      </c>
      <c r="E43" s="1"/>
      <c r="F43" s="1"/>
      <c r="G43" s="1"/>
      <c r="H43" s="1"/>
      <c r="I43" s="1"/>
      <c r="J43" s="1"/>
      <c r="K43" s="1"/>
    </row>
    <row r="44" spans="2:11" ht="13.5" hidden="1" thickBot="1" x14ac:dyDescent="0.25">
      <c r="B44" s="15" t="s">
        <v>16</v>
      </c>
      <c r="C44" s="16"/>
      <c r="D44" s="20">
        <f>SUM(D42:D43)</f>
        <v>343.73876861538457</v>
      </c>
      <c r="E44" s="25" t="s">
        <v>29</v>
      </c>
      <c r="F44" s="25"/>
      <c r="G44" s="1"/>
      <c r="H44" s="1"/>
      <c r="I44" s="1"/>
      <c r="J44" s="1"/>
      <c r="K44" s="1"/>
    </row>
    <row r="45" spans="2:11" hidden="1" x14ac:dyDescent="0.2">
      <c r="D45" s="17"/>
      <c r="E45" s="1"/>
      <c r="F45" s="1"/>
      <c r="G45" s="1"/>
      <c r="H45" s="1"/>
      <c r="I45" s="1"/>
      <c r="J45" s="1"/>
      <c r="K45" s="1"/>
    </row>
    <row r="46" spans="2:11" hidden="1" x14ac:dyDescent="0.2">
      <c r="B46" s="8" t="s">
        <v>30</v>
      </c>
      <c r="C46" s="8"/>
      <c r="D46" s="21">
        <f>D38</f>
        <v>4640.4799999999996</v>
      </c>
      <c r="E46" s="1"/>
      <c r="F46" s="1"/>
      <c r="G46" s="1"/>
      <c r="H46" s="1"/>
      <c r="I46" s="1"/>
      <c r="J46" s="1"/>
      <c r="K46" s="1"/>
    </row>
    <row r="47" spans="2:11" hidden="1" x14ac:dyDescent="0.2">
      <c r="D47" s="17"/>
      <c r="E47" s="1"/>
      <c r="F47" s="1"/>
      <c r="G47" s="1"/>
      <c r="H47" s="1"/>
      <c r="I47" s="1"/>
      <c r="J47" s="1"/>
      <c r="K47" s="1"/>
    </row>
    <row r="48" spans="2:11" hidden="1" x14ac:dyDescent="0.2">
      <c r="B48" t="s">
        <v>14</v>
      </c>
      <c r="C48" s="3" t="s">
        <v>19</v>
      </c>
      <c r="D48" s="17">
        <f>D42</f>
        <v>268.0989446153846</v>
      </c>
      <c r="E48" s="1"/>
      <c r="F48" s="1"/>
      <c r="G48" s="1"/>
      <c r="H48" s="1"/>
      <c r="I48" s="1"/>
      <c r="J48" s="1"/>
      <c r="K48" s="1"/>
    </row>
    <row r="49" spans="2:11" hidden="1" x14ac:dyDescent="0.2">
      <c r="B49" t="s">
        <v>15</v>
      </c>
      <c r="C49">
        <v>1.4</v>
      </c>
      <c r="D49" s="17">
        <f>D43*C49</f>
        <v>105.89575359999998</v>
      </c>
      <c r="E49" s="1"/>
      <c r="F49" s="1"/>
      <c r="G49" s="1"/>
      <c r="H49" s="1"/>
      <c r="I49" s="1"/>
      <c r="J49" s="1"/>
      <c r="K49" s="1"/>
    </row>
    <row r="50" spans="2:11" hidden="1" x14ac:dyDescent="0.2">
      <c r="B50" s="23" t="s">
        <v>20</v>
      </c>
      <c r="C50" s="23"/>
      <c r="D50" s="24">
        <f>SUM(D48:D49)</f>
        <v>373.99469821538457</v>
      </c>
      <c r="E50" s="1"/>
      <c r="F50" s="1"/>
      <c r="G50" s="1"/>
      <c r="H50" s="1"/>
      <c r="I50" s="1"/>
      <c r="J50" s="1"/>
      <c r="K50" s="1"/>
    </row>
    <row r="51" spans="2:11" hidden="1" x14ac:dyDescent="0.2">
      <c r="D51" s="17"/>
      <c r="E51" s="1"/>
      <c r="F51" s="1"/>
      <c r="G51" s="1"/>
      <c r="H51" s="1"/>
      <c r="I51" s="1"/>
      <c r="J51" s="1"/>
      <c r="K51" s="1"/>
    </row>
    <row r="52" spans="2:11" ht="15.75" hidden="1" x14ac:dyDescent="0.25">
      <c r="B52" s="4" t="s">
        <v>21</v>
      </c>
      <c r="C52" s="4"/>
      <c r="D52" s="22">
        <f>D46+D50</f>
        <v>5014.4746982153838</v>
      </c>
      <c r="E52" s="1"/>
      <c r="F52" s="1"/>
      <c r="G52" s="1"/>
      <c r="H52" s="1"/>
      <c r="I52" s="1"/>
      <c r="J52" s="1"/>
      <c r="K52" s="1"/>
    </row>
    <row r="53" spans="2:11" ht="15.75" hidden="1" x14ac:dyDescent="0.25">
      <c r="B53" s="4" t="s">
        <v>22</v>
      </c>
      <c r="C53" s="4"/>
      <c r="D53" s="22">
        <f>(D52*D30)/2</f>
        <v>5014.4746982153838</v>
      </c>
      <c r="E53" s="1"/>
      <c r="F53" s="1"/>
      <c r="G53" s="1"/>
      <c r="H53" s="1"/>
      <c r="I53" s="1"/>
      <c r="J53" s="1"/>
      <c r="K53" s="1"/>
    </row>
    <row r="54" spans="2:11" x14ac:dyDescent="0.2">
      <c r="D54" s="1"/>
      <c r="E54" s="1"/>
      <c r="F54" s="1"/>
      <c r="G54" s="1"/>
      <c r="H54" s="1"/>
      <c r="I54" s="1"/>
      <c r="J54" s="1"/>
      <c r="K54" s="1"/>
    </row>
    <row r="55" spans="2:11" x14ac:dyDescent="0.2">
      <c r="D55" s="1"/>
      <c r="E55" s="1"/>
      <c r="F55" s="1"/>
      <c r="G55" s="1"/>
      <c r="H55" s="1"/>
      <c r="I55" s="1"/>
      <c r="J55" s="1"/>
      <c r="K55" s="1"/>
    </row>
    <row r="56" spans="2:11" x14ac:dyDescent="0.2">
      <c r="B56" t="s">
        <v>31</v>
      </c>
      <c r="D56" s="1"/>
      <c r="E56" s="1"/>
      <c r="F56" s="1"/>
      <c r="G56" s="1"/>
      <c r="H56" s="1"/>
      <c r="I56" s="1"/>
      <c r="J56" s="1"/>
      <c r="K56" s="1"/>
    </row>
    <row r="57" spans="2:11" x14ac:dyDescent="0.2">
      <c r="B57" t="s">
        <v>32</v>
      </c>
      <c r="D57" s="1"/>
      <c r="E57" s="1"/>
      <c r="F57" s="1"/>
      <c r="G57" s="1"/>
      <c r="H57" s="1"/>
      <c r="I57" s="1"/>
      <c r="J57" s="1"/>
      <c r="K57" s="1"/>
    </row>
    <row r="58" spans="2:11" x14ac:dyDescent="0.2">
      <c r="D58" s="1"/>
      <c r="E58" s="1"/>
      <c r="F58" s="1"/>
      <c r="G58" s="1"/>
      <c r="H58" s="1"/>
      <c r="I58" s="1"/>
      <c r="J58" s="1"/>
      <c r="K58" s="1"/>
    </row>
    <row r="59" spans="2:11" x14ac:dyDescent="0.2">
      <c r="D59" s="1"/>
      <c r="E59" s="1"/>
      <c r="F59" s="1"/>
      <c r="G59" s="1"/>
      <c r="H59" s="1"/>
      <c r="I59" s="1"/>
      <c r="J59" s="1"/>
      <c r="K59" s="1"/>
    </row>
    <row r="60" spans="2:11" x14ac:dyDescent="0.2">
      <c r="D60" s="1"/>
      <c r="E60" s="1"/>
      <c r="F60" s="1"/>
      <c r="G60" s="1"/>
      <c r="H60" s="1"/>
      <c r="I60" s="1"/>
      <c r="J60" s="1"/>
      <c r="K60" s="1"/>
    </row>
    <row r="61" spans="2:11" x14ac:dyDescent="0.2">
      <c r="D61" s="1"/>
      <c r="E61" s="1"/>
      <c r="F61" s="1"/>
      <c r="G61" s="1"/>
      <c r="H61" s="1"/>
      <c r="I61" s="1"/>
      <c r="J61" s="1"/>
      <c r="K61" s="1"/>
    </row>
    <row r="62" spans="2:11" x14ac:dyDescent="0.2">
      <c r="D62" s="1"/>
      <c r="E62" s="1"/>
      <c r="F62" s="1"/>
      <c r="G62" s="1"/>
      <c r="H62" s="1"/>
      <c r="I62" s="1"/>
      <c r="J62" s="1"/>
      <c r="K62" s="1"/>
    </row>
    <row r="63" spans="2:11" x14ac:dyDescent="0.2">
      <c r="D63" s="1"/>
      <c r="E63" s="1"/>
      <c r="F63" s="1"/>
      <c r="G63" s="1"/>
      <c r="H63" s="1"/>
      <c r="I63" s="1"/>
      <c r="J63" s="1"/>
      <c r="K63" s="1"/>
    </row>
    <row r="64" spans="2:11" x14ac:dyDescent="0.2">
      <c r="D64" s="1"/>
      <c r="E64" s="1"/>
      <c r="F64" s="1"/>
      <c r="G64" s="1"/>
      <c r="H64" s="1"/>
      <c r="I64" s="1"/>
      <c r="J64" s="1"/>
      <c r="K64" s="1"/>
    </row>
    <row r="65" spans="4:11" x14ac:dyDescent="0.2">
      <c r="D65" s="1"/>
      <c r="E65" s="1"/>
      <c r="F65" s="1"/>
      <c r="G65" s="1"/>
      <c r="H65" s="1"/>
      <c r="I65" s="1"/>
      <c r="J65" s="1"/>
      <c r="K65" s="1"/>
    </row>
    <row r="66" spans="4:11" x14ac:dyDescent="0.2">
      <c r="D66" s="1"/>
      <c r="E66" s="1"/>
      <c r="F66" s="1"/>
      <c r="G66" s="1"/>
      <c r="H66" s="1"/>
      <c r="I66" s="1"/>
      <c r="J66" s="1"/>
      <c r="K66" s="1"/>
    </row>
    <row r="67" spans="4:11" x14ac:dyDescent="0.2">
      <c r="D67" s="1"/>
      <c r="E67" s="1"/>
      <c r="F67" s="1"/>
      <c r="G67" s="1"/>
      <c r="H67" s="1"/>
      <c r="I67" s="1"/>
      <c r="J67" s="1"/>
      <c r="K67" s="1"/>
    </row>
    <row r="68" spans="4:11" x14ac:dyDescent="0.2">
      <c r="D68" s="1"/>
      <c r="E68" s="1"/>
      <c r="F68" s="1"/>
      <c r="G68" s="1"/>
      <c r="H68" s="1"/>
      <c r="I68" s="1"/>
      <c r="J68" s="1"/>
      <c r="K68" s="1"/>
    </row>
    <row r="69" spans="4:11" x14ac:dyDescent="0.2">
      <c r="D69" s="1"/>
      <c r="E69" s="1"/>
      <c r="F69" s="1"/>
      <c r="G69" s="1"/>
      <c r="H69" s="1"/>
      <c r="I69" s="1"/>
      <c r="J69" s="1"/>
      <c r="K69" s="1"/>
    </row>
    <row r="70" spans="4:11" x14ac:dyDescent="0.2">
      <c r="D70" s="1"/>
      <c r="E70" s="1"/>
      <c r="F70" s="1"/>
      <c r="G70" s="1"/>
      <c r="H70" s="1"/>
      <c r="I70" s="1"/>
      <c r="J70" s="1"/>
      <c r="K70" s="1"/>
    </row>
    <row r="71" spans="4:11" x14ac:dyDescent="0.2">
      <c r="D71" s="1"/>
      <c r="E71" s="1"/>
      <c r="F71" s="1"/>
      <c r="G71" s="1"/>
      <c r="H71" s="1"/>
      <c r="I71" s="1"/>
      <c r="J71" s="1"/>
      <c r="K71" s="1"/>
    </row>
    <row r="72" spans="4:11" x14ac:dyDescent="0.2">
      <c r="D72" s="1"/>
      <c r="E72" s="1"/>
      <c r="F72" s="1"/>
      <c r="G72" s="1"/>
      <c r="H72" s="1"/>
      <c r="I72" s="1"/>
      <c r="J72" s="1"/>
      <c r="K72" s="1"/>
    </row>
    <row r="73" spans="4:11" x14ac:dyDescent="0.2">
      <c r="D73" s="1"/>
      <c r="E73" s="1"/>
      <c r="F73" s="1"/>
      <c r="G73" s="1"/>
      <c r="H73" s="1"/>
      <c r="I73" s="1"/>
      <c r="J73" s="1"/>
      <c r="K73" s="1"/>
    </row>
    <row r="74" spans="4:11" x14ac:dyDescent="0.2">
      <c r="D74" s="1"/>
      <c r="E74" s="1"/>
      <c r="F74" s="1"/>
      <c r="G74" s="1"/>
      <c r="H74" s="1"/>
      <c r="I74" s="1"/>
      <c r="J74" s="1"/>
      <c r="K74" s="1"/>
    </row>
    <row r="75" spans="4:11" x14ac:dyDescent="0.2">
      <c r="D75" s="1"/>
      <c r="E75" s="1"/>
      <c r="F75" s="1"/>
      <c r="G75" s="1"/>
      <c r="H75" s="1"/>
      <c r="I75" s="1"/>
      <c r="J75" s="1"/>
      <c r="K75" s="1"/>
    </row>
    <row r="76" spans="4:11" x14ac:dyDescent="0.2">
      <c r="D76" s="1"/>
      <c r="E76" s="1"/>
      <c r="F76" s="1"/>
      <c r="G76" s="1"/>
      <c r="H76" s="1"/>
      <c r="I76" s="1"/>
      <c r="J76" s="1"/>
      <c r="K76" s="1"/>
    </row>
  </sheetData>
  <mergeCells count="10">
    <mergeCell ref="B1:I1"/>
    <mergeCell ref="B26:I26"/>
    <mergeCell ref="B3:C3"/>
    <mergeCell ref="B4:C4"/>
    <mergeCell ref="B5:C5"/>
    <mergeCell ref="B28:C28"/>
    <mergeCell ref="B2:C2"/>
    <mergeCell ref="B27:C27"/>
    <mergeCell ref="E18:I18"/>
    <mergeCell ref="B18:C1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2dcdb8-601d-4649-9c19-f39e6b3cac71" xsi:nil="true"/>
    <lcf76f155ced4ddcb4097134ff3c332f xmlns="9e5b55fb-1378-4330-b47a-abaa8077c7c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F5916F2E721C47B3D5FC1077B335BC" ma:contentTypeVersion="15" ma:contentTypeDescription="Create a new document." ma:contentTypeScope="" ma:versionID="c3560fb92c24ec4e1c7a6ea5af5f6b24">
  <xsd:schema xmlns:xsd="http://www.w3.org/2001/XMLSchema" xmlns:xs="http://www.w3.org/2001/XMLSchema" xmlns:p="http://schemas.microsoft.com/office/2006/metadata/properties" xmlns:ns2="9e5b55fb-1378-4330-b47a-abaa8077c7c5" xmlns:ns3="392dcdb8-601d-4649-9c19-f39e6b3cac71" targetNamespace="http://schemas.microsoft.com/office/2006/metadata/properties" ma:root="true" ma:fieldsID="6bf4479419a1dd217fdcdb77cfa7e9f2" ns2:_="" ns3:_="">
    <xsd:import namespace="9e5b55fb-1378-4330-b47a-abaa8077c7c5"/>
    <xsd:import namespace="392dcdb8-601d-4649-9c19-f39e6b3cac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b55fb-1378-4330-b47a-abaa8077c7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bab68d4-bfe0-44c9-affe-911472c9a9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dcdb8-601d-4649-9c19-f39e6b3cac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95e4117-aaef-4330-92e6-e49dddf7fda2}" ma:internalName="TaxCatchAll" ma:showField="CatchAllData" ma:web="392dcdb8-601d-4649-9c19-f39e6b3cac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2E54CC-B84F-4381-8E1E-587E35173D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385B67-D218-4178-85BF-B44D1CE6CD3B}">
  <ds:schemaRefs>
    <ds:schemaRef ds:uri="http://schemas.microsoft.com/office/2006/metadata/properties"/>
    <ds:schemaRef ds:uri="http://schemas.microsoft.com/office/infopath/2007/PartnerControls"/>
    <ds:schemaRef ds:uri="392dcdb8-601d-4649-9c19-f39e6b3cac71"/>
    <ds:schemaRef ds:uri="9e5b55fb-1378-4330-b47a-abaa8077c7c5"/>
  </ds:schemaRefs>
</ds:datastoreItem>
</file>

<file path=customXml/itemProps3.xml><?xml version="1.0" encoding="utf-8"?>
<ds:datastoreItem xmlns:ds="http://schemas.openxmlformats.org/officeDocument/2006/customXml" ds:itemID="{729F88B3-955E-47DE-B7CE-5436AC8436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Jason Farrell</cp:lastModifiedBy>
  <cp:revision/>
  <cp:lastPrinted>2024-03-21T19:05:04Z</cp:lastPrinted>
  <dcterms:created xsi:type="dcterms:W3CDTF">2016-09-20T18:15:07Z</dcterms:created>
  <dcterms:modified xsi:type="dcterms:W3CDTF">2026-01-23T14:17:54Z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0x0101002FF5916F2E721C47B3D5FC1077B335BC</vt:lpwstr>
  </property>
  <property fmtid="{D5CDD505-2E9C-101B-9397-08002B2CF9AE}" pid="3" name="MediaServiceImageTags">
    <vt:lpwstr/>
  </property>
</Properties>
</file>